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cserver1\Publica\PAGINA WEB ACC\Archivos para subir\"/>
    </mc:Choice>
  </mc:AlternateContent>
  <xr:revisionPtr revIDLastSave="0" documentId="13_ncr:1_{31CF2DC5-B4C6-4336-AFC7-5F28C5330B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ARA 2024_25" sheetId="16" r:id="rId1"/>
    <sheet name="base" sheetId="6" state="hidden" r:id="rId2"/>
  </sheets>
  <definedNames>
    <definedName name="_xlnm.Print_Area" localSheetId="1">base!$A$503:$I$519</definedName>
    <definedName name="COMPARAVO">#REF!</definedName>
  </definedNames>
  <calcPr calcId="181029" calcMode="manual"/>
  <pivotCaches>
    <pivotCache cacheId="0" r:id="rId3"/>
  </pivotCaches>
</workbook>
</file>

<file path=xl/calcChain.xml><?xml version="1.0" encoding="utf-8"?>
<calcChain xmlns="http://schemas.openxmlformats.org/spreadsheetml/2006/main">
  <c r="I898" i="6" l="1"/>
  <c r="I897" i="6"/>
  <c r="I896" i="6"/>
  <c r="I894" i="6"/>
  <c r="I893" i="6"/>
  <c r="I892" i="6"/>
  <c r="I891" i="6"/>
  <c r="I890" i="6"/>
  <c r="I889" i="6"/>
  <c r="I888" i="6"/>
  <c r="I887" i="6"/>
  <c r="I886" i="6"/>
  <c r="I885" i="6"/>
  <c r="I884" i="6"/>
  <c r="I883" i="6"/>
  <c r="I882" i="6"/>
  <c r="I881" i="6"/>
  <c r="I880" i="6"/>
  <c r="I879" i="6"/>
  <c r="I878" i="6"/>
  <c r="I877" i="6"/>
  <c r="I876" i="6"/>
  <c r="I875" i="6"/>
  <c r="I874" i="6"/>
  <c r="I873" i="6"/>
  <c r="I872" i="6"/>
  <c r="I871" i="6"/>
  <c r="I870" i="6"/>
  <c r="I869" i="6"/>
  <c r="I868" i="6"/>
  <c r="I867" i="6"/>
  <c r="I866" i="6"/>
  <c r="I865" i="6"/>
  <c r="I864" i="6"/>
  <c r="I863" i="6"/>
  <c r="I862" i="6"/>
  <c r="I861" i="6"/>
  <c r="I860" i="6"/>
  <c r="I859" i="6"/>
  <c r="I858" i="6"/>
  <c r="I857" i="6"/>
  <c r="I856" i="6"/>
  <c r="I855" i="6"/>
  <c r="I854" i="6"/>
  <c r="I853" i="6"/>
  <c r="I852" i="6"/>
  <c r="I851" i="6"/>
  <c r="I850" i="6"/>
  <c r="I849" i="6"/>
  <c r="I848" i="6"/>
  <c r="I847" i="6"/>
  <c r="I846" i="6"/>
  <c r="I845" i="6"/>
  <c r="I844" i="6"/>
  <c r="I836" i="6"/>
  <c r="I835" i="6"/>
  <c r="I834" i="6"/>
  <c r="I833" i="6"/>
  <c r="I832" i="6"/>
  <c r="I843" i="6"/>
  <c r="I842" i="6"/>
  <c r="I841" i="6"/>
  <c r="I840" i="6"/>
  <c r="I839" i="6"/>
  <c r="I838" i="6"/>
  <c r="I837" i="6"/>
  <c r="I831" i="6"/>
  <c r="I830" i="6"/>
  <c r="I829" i="6"/>
  <c r="I828" i="6"/>
  <c r="I827" i="6"/>
  <c r="I826" i="6"/>
  <c r="I825" i="6"/>
  <c r="I824" i="6"/>
  <c r="I823" i="6"/>
  <c r="I822" i="6"/>
  <c r="I821" i="6"/>
  <c r="I820" i="6"/>
  <c r="I819" i="6"/>
  <c r="I818" i="6"/>
  <c r="I817" i="6"/>
  <c r="I816" i="6"/>
  <c r="I806" i="6" l="1"/>
  <c r="I805" i="6"/>
  <c r="I815" i="6"/>
  <c r="I814" i="6"/>
  <c r="I813" i="6"/>
  <c r="I812" i="6"/>
  <c r="I811" i="6"/>
  <c r="I810" i="6"/>
  <c r="I809" i="6"/>
  <c r="I808" i="6"/>
  <c r="I807" i="6"/>
  <c r="I801" i="6"/>
  <c r="I802" i="6"/>
  <c r="I803" i="6"/>
  <c r="I804" i="6"/>
  <c r="I796" i="6"/>
  <c r="I797" i="6"/>
  <c r="I798" i="6"/>
  <c r="I799" i="6"/>
  <c r="I800" i="6"/>
  <c r="I791" i="6"/>
  <c r="I792" i="6"/>
  <c r="I793" i="6"/>
  <c r="I794" i="6"/>
  <c r="I795" i="6"/>
  <c r="I789" i="6"/>
  <c r="I790" i="6"/>
  <c r="I788" i="6"/>
  <c r="I780" i="6"/>
  <c r="I774" i="6"/>
  <c r="I773" i="6"/>
  <c r="I772" i="6"/>
  <c r="I758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43" i="6"/>
  <c r="I742" i="6"/>
  <c r="I741" i="6"/>
  <c r="I740" i="6"/>
  <c r="I739" i="6"/>
  <c r="I738" i="6"/>
  <c r="I737" i="6"/>
  <c r="I736" i="6"/>
  <c r="I735" i="6"/>
  <c r="I734" i="6"/>
  <c r="I733" i="6"/>
  <c r="I732" i="6"/>
  <c r="I731" i="6"/>
  <c r="I730" i="6"/>
  <c r="I729" i="6"/>
  <c r="I728" i="6"/>
  <c r="I727" i="6"/>
  <c r="I726" i="6"/>
  <c r="I725" i="6"/>
  <c r="I724" i="6"/>
  <c r="I723" i="6"/>
  <c r="I710" i="6"/>
  <c r="I709" i="6"/>
  <c r="I708" i="6"/>
  <c r="I707" i="6"/>
  <c r="I706" i="6"/>
  <c r="I705" i="6"/>
  <c r="I704" i="6"/>
  <c r="I703" i="6"/>
  <c r="I702" i="6"/>
  <c r="I701" i="6"/>
  <c r="I700" i="6"/>
  <c r="I699" i="6"/>
  <c r="I698" i="6"/>
  <c r="I697" i="6"/>
  <c r="I696" i="6"/>
  <c r="H618" i="6"/>
  <c r="H927" i="6" s="1"/>
  <c r="E618" i="6"/>
  <c r="I617" i="6"/>
  <c r="F927" i="6"/>
  <c r="E561" i="6"/>
  <c r="I558" i="6"/>
  <c r="I557" i="6"/>
  <c r="I556" i="6"/>
  <c r="I555" i="6"/>
  <c r="I554" i="6"/>
  <c r="I553" i="6"/>
  <c r="I552" i="6"/>
  <c r="I551" i="6"/>
  <c r="I550" i="6"/>
  <c r="I549" i="6"/>
  <c r="I548" i="6"/>
  <c r="I547" i="6"/>
  <c r="I546" i="6"/>
  <c r="I545" i="6"/>
  <c r="I544" i="6"/>
  <c r="I543" i="6"/>
  <c r="I542" i="6"/>
  <c r="I541" i="6"/>
  <c r="I540" i="6"/>
  <c r="G927" i="6"/>
  <c r="I539" i="6"/>
  <c r="I538" i="6"/>
  <c r="I537" i="6"/>
  <c r="I536" i="6"/>
  <c r="I535" i="6"/>
  <c r="I534" i="6"/>
  <c r="I533" i="6"/>
  <c r="I532" i="6"/>
  <c r="I531" i="6"/>
  <c r="I530" i="6"/>
  <c r="I529" i="6"/>
  <c r="I528" i="6"/>
  <c r="I527" i="6"/>
  <c r="I526" i="6"/>
  <c r="I525" i="6"/>
  <c r="I524" i="6"/>
  <c r="I523" i="6"/>
  <c r="I522" i="6"/>
  <c r="I521" i="6"/>
  <c r="I520" i="6"/>
  <c r="I519" i="6"/>
  <c r="I518" i="6"/>
  <c r="I517" i="6"/>
  <c r="I516" i="6"/>
  <c r="I515" i="6"/>
  <c r="I514" i="6"/>
  <c r="I513" i="6"/>
  <c r="I512" i="6"/>
  <c r="I511" i="6"/>
  <c r="I510" i="6"/>
  <c r="I509" i="6"/>
  <c r="I508" i="6"/>
  <c r="I507" i="6"/>
  <c r="I506" i="6"/>
  <c r="I505" i="6"/>
  <c r="I504" i="6"/>
  <c r="I503" i="6"/>
  <c r="N16" i="16"/>
  <c r="L518" i="6"/>
  <c r="L519" i="6"/>
  <c r="E927" i="6" l="1"/>
  <c r="L520" i="6"/>
  <c r="M518" i="6" s="1"/>
  <c r="I927" i="6" l="1"/>
  <c r="M519" i="6"/>
</calcChain>
</file>

<file path=xl/sharedStrings.xml><?xml version="1.0" encoding="utf-8"?>
<sst xmlns="http://schemas.openxmlformats.org/spreadsheetml/2006/main" count="2814" uniqueCount="40">
  <si>
    <t>Total general</t>
  </si>
  <si>
    <t>TUCUMAN</t>
  </si>
  <si>
    <t>ROSARIO</t>
  </si>
  <si>
    <t>RESISTENCIA</t>
  </si>
  <si>
    <t>MISIONES</t>
  </si>
  <si>
    <t>MENDOZA</t>
  </si>
  <si>
    <t>CORDOBA</t>
  </si>
  <si>
    <t>BUENOS AIRES</t>
  </si>
  <si>
    <t>Desde CC</t>
  </si>
  <si>
    <t>Hasta cc</t>
  </si>
  <si>
    <t>env 10 kg</t>
  </si>
  <si>
    <t>env 15 kg</t>
  </si>
  <si>
    <t>env 30 kg</t>
  </si>
  <si>
    <t>env 45 kg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</si>
  <si>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</si>
  <si>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</si>
  <si>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</si>
  <si>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</si>
  <si>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</si>
  <si>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</si>
  <si>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</si>
  <si>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</si>
  <si>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</si>
  <si>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</si>
  <si>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</si>
  <si>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</si>
  <si>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</si>
  <si>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</si>
  <si>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FECHA</t>
  </si>
  <si>
    <t>10 kg</t>
  </si>
  <si>
    <t>15 kg</t>
  </si>
  <si>
    <t xml:space="preserve"> 30 kg</t>
  </si>
  <si>
    <t xml:space="preserve"> 45 kg</t>
  </si>
  <si>
    <t>Total Gral</t>
  </si>
  <si>
    <t>Centro de Canjes</t>
  </si>
  <si>
    <t>Período</t>
  </si>
  <si>
    <t>Buenos Aires</t>
  </si>
  <si>
    <t>Variación :</t>
  </si>
  <si>
    <t xml:space="preserve">  INTERZONALES  2024</t>
  </si>
  <si>
    <t xml:space="preserve">  INTERZONALES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</si>
</sst>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* #,##0_ ;_ * \-#,##0_ ;_ * &quot;-&quot;_ ;_ @_ "/>
    <numFmt numFmtId="165" formatCode="0.0_ ;[Red]\-0.0\ "/>
    <numFmt numFmtId="166" formatCode="###0"/>
    <numFmt numFmtId="167" formatCode="0.0%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</cellStyleXfs>
  <cellXfs count="40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49" fontId="0" fillId="2" borderId="0" xfId="0" applyNumberFormat="1" applyFill="1"/>
    <xf numFmtId="2" fontId="0" fillId="0" borderId="0" xfId="0" applyNumberFormat="1"/>
    <xf numFmtId="165" fontId="2" fillId="0" borderId="0" xfId="0" applyNumberFormat="1" applyFont="1" applyAlignment="1">
      <alignment horizontal="center" vertical="center"/>
    </xf>
    <xf numFmtId="166" fontId="0" fillId="0" borderId="0" xfId="0" applyNumberFormat="1"/>
    <xf numFmtId="0" fontId="7" fillId="3" borderId="0" xfId="1" applyAlignment="1">
      <alignment horizontal="center"/>
    </xf>
    <xf numFmtId="0" fontId="7" fillId="3" borderId="0" xfId="1"/>
    <xf numFmtId="167" fontId="8" fillId="0" borderId="0" xfId="0" applyNumberFormat="1" applyFo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9" fillId="0" borderId="0" xfId="0" applyFont="1"/>
    <xf numFmtId="10" fontId="9" fillId="0" borderId="0" xfId="0" applyNumberFormat="1" applyFont="1"/>
    <xf numFmtId="167" fontId="8" fillId="0" borderId="0" xfId="0" applyNumberFormat="1" applyFont="1" applyAlignment="1">
      <alignment horizontal="center"/>
    </xf>
    <xf numFmtId="0" fontId="7" fillId="5" borderId="0" xfId="2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7" fillId="5" borderId="0" xfId="2" applyFill="1"/>
    <xf numFmtId="3" fontId="0" fillId="2" borderId="0" xfId="0" applyNumberFormat="1" applyFill="1" applyAlignment="1">
      <alignment horizontal="right" vertical="center"/>
    </xf>
    <xf numFmtId="49" fontId="0" fillId="5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164" fontId="0" fillId="5" borderId="0" xfId="0" applyNumberFormat="1" applyFill="1"/>
    <xf numFmtId="3" fontId="0" fillId="5" borderId="0" xfId="0" applyNumberFormat="1" applyFill="1"/>
    <xf numFmtId="0" fontId="0" fillId="5" borderId="0" xfId="0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3" fontId="0" fillId="5" borderId="0" xfId="0" applyNumberFormat="1" applyFill="1" applyAlignment="1">
      <alignment horizontal="right" vertical="center"/>
    </xf>
    <xf numFmtId="0" fontId="1" fillId="3" borderId="0" xfId="1" applyFont="1" applyAlignment="1">
      <alignment horizontal="center" vertical="center"/>
    </xf>
    <xf numFmtId="0" fontId="1" fillId="5" borderId="0" xfId="2" applyFont="1" applyFill="1" applyAlignment="1">
      <alignment horizontal="center" vertical="center"/>
    </xf>
  </cellXfs>
  <cellStyles count="3">
    <cellStyle name="20% - Énfasis1" xfId="2" builtinId="30"/>
    <cellStyle name="20% - Énfasis6" xfId="1" builtinId="50"/>
    <cellStyle name="Normal" xfId="0" builtinId="0"/>
  </cellStyles>
  <dxfs count="57">
    <dxf>
      <font>
        <sz val="16"/>
      </font>
    </dxf>
    <dxf>
      <font>
        <sz val="12"/>
      </font>
    </dxf>
    <dxf>
      <alignment horizontal="center"/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alignment horizontal="right"/>
    </dxf>
    <dxf>
      <alignment horizontal="center" readingOrder="0"/>
    </dxf>
    <dxf>
      <font>
        <b/>
      </font>
    </dxf>
    <dxf>
      <fill>
        <patternFill patternType="solid">
          <fgColor indexed="64"/>
          <bgColor theme="5" tint="0.59999389629810485"/>
        </patternFill>
      </fill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numFmt numFmtId="30" formatCode="@"/>
      <fill>
        <patternFill patternType="solid">
          <bgColor theme="7" tint="0.59996337778862885"/>
        </patternFill>
      </fill>
    </dxf>
    <dxf>
      <alignment horizontal="center" readingOrder="0"/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ont>
        <sz val="12"/>
      </font>
    </dxf>
    <dxf>
      <font>
        <sz val="16"/>
      </font>
    </dxf>
    <dxf>
      <alignment horizontal="center"/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alignment horizontal="right"/>
    </dxf>
    <dxf>
      <alignment horizontal="center" readingOrder="0"/>
    </dxf>
    <dxf>
      <font>
        <b/>
      </font>
    </dxf>
    <dxf>
      <fill>
        <patternFill patternType="solid">
          <fgColor indexed="64"/>
          <bgColor theme="5" tint="0.59999389629810485"/>
        </patternFill>
      </fill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numFmt numFmtId="30" formatCode="@"/>
      <fill>
        <patternFill patternType="solid">
          <bgColor theme="7" tint="0.59996337778862885"/>
        </patternFill>
      </fill>
    </dxf>
    <dxf>
      <alignment horizontal="center" readingOrder="0"/>
    </dxf>
  </dxfs>
  <tableStyles count="2" defaultTableStyle="TableStyleMedium2" defaultPivotStyle="PivotStyleLight16">
    <tableStyle name="Estilo de tabla 1" pivot="0" count="0" xr9:uid="{00000000-0011-0000-FFFF-FFFF00000000}"/>
    <tableStyle name="Estilo de tabla 2" pivot="0" count="0" xr9:uid="{A7CADE1A-E0B5-4D3D-97E7-F85E56DCED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" refreshedDate="45721.569867245373" createdVersion="4" refreshedVersion="8" minRefreshableVersion="3" recordCount="923" xr:uid="{00000000-000A-0000-FFFF-FFFF00000000}">
  <cacheSource type="worksheet">
    <worksheetSource name="Tabla4"/>
  </cacheSource>
  <cacheFields count="9">
    <cacheField name="AÑO" numFmtId="0">
      <sharedItems containsSemiMixedTypes="0" containsString="0" containsNumber="1" containsInteger="1" minValue="2021" maxValue="2025" count="5">
        <n v="2021"/>
        <n v="2022"/>
        <n v="2023"/>
        <n v="2024"/>
        <n v="2025"/>
      </sharedItems>
    </cacheField>
    <cacheField name="FECHA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 u="1"/>
      </sharedItems>
    </cacheField>
    <cacheField name="Desde CC" numFmtId="0">
      <sharedItems containsBlank="1" count="8">
        <s v="BUENOS AIRES"/>
        <s v="CORDOBA"/>
        <s v="MENDOZA"/>
        <s v="MISIONES"/>
        <s v="RESISTENCIA"/>
        <s v="ROSARIO"/>
        <s v="TUCUMAN"/>
        <m u="1"/>
      </sharedItems>
    </cacheField>
    <cacheField name="Hasta cc" numFmtId="0">
      <sharedItems containsBlank="1" count="10">
        <s v="CORDOBA"/>
        <s v="ROSARIO"/>
        <s v="TUCUMAN"/>
        <s v="BUENOS AIRES"/>
        <s v="MENDOZA"/>
        <s v="MISIONES"/>
        <s v="RESISTENCIA"/>
        <m/>
        <s v="Tucumán" u="1"/>
        <s v="Córdoba" u="1"/>
      </sharedItems>
    </cacheField>
    <cacheField name="env 10 kg" numFmtId="0">
      <sharedItems containsString="0" containsBlank="1" containsNumber="1" containsInteger="1" minValue="0" maxValue="9920"/>
    </cacheField>
    <cacheField name="env 15 kg" numFmtId="0">
      <sharedItems containsString="0" containsBlank="1" containsNumber="1" containsInteger="1" minValue="0" maxValue="792"/>
    </cacheField>
    <cacheField name="env 30 kg" numFmtId="0">
      <sharedItems containsString="0" containsBlank="1" containsNumber="1" containsInteger="1" minValue="0" maxValue="60"/>
    </cacheField>
    <cacheField name="env 45 kg" numFmtId="0">
      <sharedItems containsString="0" containsBlank="1" containsNumber="1" containsInteger="1" minValue="0" maxValue="330"/>
    </cacheField>
    <cacheField name="total" numFmtId="0">
      <sharedItems containsSemiMixedTypes="0" containsString="0" containsNumber="1" containsInteger="1" minValue="0" maxValue="5559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3">
  <r>
    <x v="0"/>
    <x v="0"/>
    <x v="0"/>
    <x v="0"/>
    <n v="3561"/>
    <n v="78"/>
    <n v="0"/>
    <n v="212"/>
    <n v="3851"/>
  </r>
  <r>
    <x v="0"/>
    <x v="0"/>
    <x v="0"/>
    <x v="1"/>
    <n v="1113"/>
    <n v="0"/>
    <n v="0"/>
    <n v="16"/>
    <n v="1129"/>
  </r>
  <r>
    <x v="0"/>
    <x v="0"/>
    <x v="0"/>
    <x v="2"/>
    <n v="1641"/>
    <n v="0"/>
    <n v="0"/>
    <n v="48"/>
    <n v="1689"/>
  </r>
  <r>
    <x v="0"/>
    <x v="0"/>
    <x v="1"/>
    <x v="3"/>
    <n v="2682"/>
    <n v="78"/>
    <n v="0"/>
    <n v="152"/>
    <n v="2912"/>
  </r>
  <r>
    <x v="0"/>
    <x v="0"/>
    <x v="1"/>
    <x v="4"/>
    <n v="1014"/>
    <n v="0"/>
    <n v="0"/>
    <n v="42"/>
    <n v="1056"/>
  </r>
  <r>
    <x v="0"/>
    <x v="0"/>
    <x v="1"/>
    <x v="5"/>
    <m/>
    <m/>
    <m/>
    <m/>
    <n v="0"/>
  </r>
  <r>
    <x v="0"/>
    <x v="0"/>
    <x v="1"/>
    <x v="6"/>
    <n v="2978"/>
    <n v="12"/>
    <n v="0"/>
    <n v="60"/>
    <n v="3050"/>
  </r>
  <r>
    <x v="0"/>
    <x v="0"/>
    <x v="1"/>
    <x v="1"/>
    <n v="879"/>
    <n v="0"/>
    <n v="0"/>
    <n v="60"/>
    <n v="939"/>
  </r>
  <r>
    <x v="0"/>
    <x v="0"/>
    <x v="1"/>
    <x v="2"/>
    <n v="1990"/>
    <n v="36"/>
    <n v="0"/>
    <n v="60"/>
    <n v="2086"/>
  </r>
  <r>
    <x v="0"/>
    <x v="0"/>
    <x v="2"/>
    <x v="1"/>
    <n v="1014"/>
    <n v="0"/>
    <n v="0"/>
    <n v="42"/>
    <n v="1056"/>
  </r>
  <r>
    <x v="0"/>
    <x v="0"/>
    <x v="2"/>
    <x v="2"/>
    <n v="2146"/>
    <n v="0"/>
    <n v="0"/>
    <n v="48"/>
    <n v="2194"/>
  </r>
  <r>
    <x v="0"/>
    <x v="0"/>
    <x v="3"/>
    <x v="1"/>
    <n v="924"/>
    <n v="0"/>
    <n v="0"/>
    <n v="12"/>
    <n v="936"/>
  </r>
  <r>
    <x v="0"/>
    <x v="0"/>
    <x v="4"/>
    <x v="0"/>
    <n v="800"/>
    <n v="184"/>
    <n v="0"/>
    <n v="24"/>
    <n v="1008"/>
  </r>
  <r>
    <x v="0"/>
    <x v="0"/>
    <x v="4"/>
    <x v="1"/>
    <n v="3333"/>
    <n v="12"/>
    <n v="0"/>
    <n v="42"/>
    <n v="3387"/>
  </r>
  <r>
    <x v="0"/>
    <x v="0"/>
    <x v="4"/>
    <x v="2"/>
    <n v="1179"/>
    <n v="0"/>
    <n v="0"/>
    <n v="0"/>
    <n v="1179"/>
  </r>
  <r>
    <x v="0"/>
    <x v="0"/>
    <x v="5"/>
    <x v="3"/>
    <n v="1992"/>
    <n v="0"/>
    <n v="0"/>
    <n v="76"/>
    <n v="2068"/>
  </r>
  <r>
    <x v="0"/>
    <x v="0"/>
    <x v="5"/>
    <x v="0"/>
    <n v="2076"/>
    <n v="0"/>
    <n v="0"/>
    <n v="66"/>
    <n v="2142"/>
  </r>
  <r>
    <x v="0"/>
    <x v="0"/>
    <x v="5"/>
    <x v="4"/>
    <m/>
    <m/>
    <m/>
    <m/>
    <n v="0"/>
  </r>
  <r>
    <x v="0"/>
    <x v="0"/>
    <x v="5"/>
    <x v="5"/>
    <n v="924"/>
    <n v="0"/>
    <n v="0"/>
    <n v="54"/>
    <n v="978"/>
  </r>
  <r>
    <x v="0"/>
    <x v="0"/>
    <x v="5"/>
    <x v="6"/>
    <n v="2334"/>
    <n v="0"/>
    <n v="0"/>
    <n v="6"/>
    <n v="2340"/>
  </r>
  <r>
    <x v="0"/>
    <x v="0"/>
    <x v="5"/>
    <x v="2"/>
    <n v="1150"/>
    <n v="15"/>
    <n v="0"/>
    <n v="0"/>
    <n v="1165"/>
  </r>
  <r>
    <x v="0"/>
    <x v="0"/>
    <x v="6"/>
    <x v="3"/>
    <n v="1641"/>
    <n v="390"/>
    <n v="0"/>
    <n v="48"/>
    <n v="2079"/>
  </r>
  <r>
    <x v="0"/>
    <x v="0"/>
    <x v="6"/>
    <x v="0"/>
    <n v="1990"/>
    <n v="36"/>
    <n v="0"/>
    <n v="60"/>
    <n v="2086"/>
  </r>
  <r>
    <x v="0"/>
    <x v="0"/>
    <x v="6"/>
    <x v="4"/>
    <n v="1102"/>
    <n v="0"/>
    <n v="0"/>
    <n v="24"/>
    <n v="1126"/>
  </r>
  <r>
    <x v="0"/>
    <x v="0"/>
    <x v="6"/>
    <x v="1"/>
    <m/>
    <m/>
    <m/>
    <m/>
    <n v="0"/>
  </r>
  <r>
    <x v="0"/>
    <x v="1"/>
    <x v="0"/>
    <x v="0"/>
    <n v="3561"/>
    <n v="78"/>
    <n v="0"/>
    <n v="212"/>
    <n v="3851"/>
  </r>
  <r>
    <x v="0"/>
    <x v="1"/>
    <x v="0"/>
    <x v="1"/>
    <n v="1113"/>
    <n v="0"/>
    <n v="0"/>
    <n v="16"/>
    <n v="1129"/>
  </r>
  <r>
    <x v="0"/>
    <x v="1"/>
    <x v="0"/>
    <x v="2"/>
    <n v="1641"/>
    <n v="0"/>
    <n v="0"/>
    <n v="48"/>
    <n v="1689"/>
  </r>
  <r>
    <x v="0"/>
    <x v="1"/>
    <x v="1"/>
    <x v="3"/>
    <n v="2682"/>
    <n v="78"/>
    <n v="0"/>
    <n v="152"/>
    <n v="2912"/>
  </r>
  <r>
    <x v="0"/>
    <x v="1"/>
    <x v="1"/>
    <x v="4"/>
    <n v="1014"/>
    <n v="0"/>
    <n v="0"/>
    <n v="42"/>
    <n v="1056"/>
  </r>
  <r>
    <x v="0"/>
    <x v="1"/>
    <x v="1"/>
    <x v="6"/>
    <n v="2978"/>
    <n v="12"/>
    <n v="0"/>
    <n v="60"/>
    <n v="3050"/>
  </r>
  <r>
    <x v="0"/>
    <x v="1"/>
    <x v="1"/>
    <x v="1"/>
    <n v="879"/>
    <n v="0"/>
    <n v="0"/>
    <n v="60"/>
    <n v="939"/>
  </r>
  <r>
    <x v="0"/>
    <x v="1"/>
    <x v="1"/>
    <x v="2"/>
    <n v="1990"/>
    <n v="36"/>
    <n v="0"/>
    <n v="60"/>
    <n v="2086"/>
  </r>
  <r>
    <x v="0"/>
    <x v="1"/>
    <x v="2"/>
    <x v="1"/>
    <n v="1014"/>
    <n v="0"/>
    <n v="0"/>
    <n v="42"/>
    <n v="1056"/>
  </r>
  <r>
    <x v="0"/>
    <x v="1"/>
    <x v="2"/>
    <x v="2"/>
    <n v="2146"/>
    <n v="0"/>
    <n v="0"/>
    <n v="48"/>
    <n v="2194"/>
  </r>
  <r>
    <x v="0"/>
    <x v="1"/>
    <x v="3"/>
    <x v="1"/>
    <n v="924"/>
    <n v="0"/>
    <n v="0"/>
    <n v="12"/>
    <n v="936"/>
  </r>
  <r>
    <x v="0"/>
    <x v="1"/>
    <x v="4"/>
    <x v="0"/>
    <n v="800"/>
    <n v="184"/>
    <n v="0"/>
    <n v="24"/>
    <n v="1008"/>
  </r>
  <r>
    <x v="0"/>
    <x v="1"/>
    <x v="4"/>
    <x v="1"/>
    <n v="3333"/>
    <n v="12"/>
    <n v="0"/>
    <n v="42"/>
    <n v="3387"/>
  </r>
  <r>
    <x v="0"/>
    <x v="1"/>
    <x v="4"/>
    <x v="2"/>
    <n v="1179"/>
    <n v="0"/>
    <n v="0"/>
    <n v="0"/>
    <n v="1179"/>
  </r>
  <r>
    <x v="0"/>
    <x v="1"/>
    <x v="5"/>
    <x v="3"/>
    <n v="1992"/>
    <n v="0"/>
    <n v="0"/>
    <n v="76"/>
    <n v="2068"/>
  </r>
  <r>
    <x v="0"/>
    <x v="1"/>
    <x v="5"/>
    <x v="0"/>
    <n v="2076"/>
    <n v="0"/>
    <n v="0"/>
    <n v="66"/>
    <n v="2142"/>
  </r>
  <r>
    <x v="0"/>
    <x v="1"/>
    <x v="5"/>
    <x v="5"/>
    <n v="924"/>
    <n v="0"/>
    <n v="0"/>
    <n v="54"/>
    <n v="978"/>
  </r>
  <r>
    <x v="0"/>
    <x v="1"/>
    <x v="5"/>
    <x v="6"/>
    <n v="2334"/>
    <n v="0"/>
    <n v="0"/>
    <n v="6"/>
    <n v="2340"/>
  </r>
  <r>
    <x v="0"/>
    <x v="1"/>
    <x v="5"/>
    <x v="2"/>
    <n v="1150"/>
    <n v="15"/>
    <n v="0"/>
    <n v="0"/>
    <n v="1165"/>
  </r>
  <r>
    <x v="0"/>
    <x v="1"/>
    <x v="6"/>
    <x v="3"/>
    <n v="1641"/>
    <n v="390"/>
    <n v="0"/>
    <n v="48"/>
    <n v="2079"/>
  </r>
  <r>
    <x v="0"/>
    <x v="1"/>
    <x v="6"/>
    <x v="0"/>
    <n v="1990"/>
    <n v="36"/>
    <n v="0"/>
    <n v="60"/>
    <n v="2086"/>
  </r>
  <r>
    <x v="0"/>
    <x v="1"/>
    <x v="6"/>
    <x v="4"/>
    <n v="1102"/>
    <n v="0"/>
    <n v="0"/>
    <n v="24"/>
    <n v="1126"/>
  </r>
  <r>
    <x v="0"/>
    <x v="2"/>
    <x v="0"/>
    <x v="0"/>
    <n v="3545"/>
    <n v="21"/>
    <m/>
    <n v="256"/>
    <n v="3822"/>
  </r>
  <r>
    <x v="0"/>
    <x v="2"/>
    <x v="0"/>
    <x v="4"/>
    <n v="1864"/>
    <m/>
    <m/>
    <n v="96"/>
    <n v="1960"/>
  </r>
  <r>
    <x v="0"/>
    <x v="2"/>
    <x v="0"/>
    <x v="6"/>
    <n v="2166"/>
    <n v="12"/>
    <m/>
    <n v="33"/>
    <n v="2211"/>
  </r>
  <r>
    <x v="0"/>
    <x v="2"/>
    <x v="0"/>
    <x v="1"/>
    <n v="924"/>
    <m/>
    <m/>
    <n v="60"/>
    <n v="984"/>
  </r>
  <r>
    <x v="0"/>
    <x v="2"/>
    <x v="0"/>
    <x v="2"/>
    <n v="480"/>
    <n v="12"/>
    <m/>
    <n v="145"/>
    <n v="637"/>
  </r>
  <r>
    <x v="0"/>
    <x v="2"/>
    <x v="1"/>
    <x v="3"/>
    <n v="2432"/>
    <n v="101"/>
    <m/>
    <n v="244"/>
    <n v="2777"/>
  </r>
  <r>
    <x v="0"/>
    <x v="2"/>
    <x v="1"/>
    <x v="4"/>
    <n v="1200"/>
    <m/>
    <m/>
    <m/>
    <n v="1200"/>
  </r>
  <r>
    <x v="0"/>
    <x v="2"/>
    <x v="1"/>
    <x v="6"/>
    <n v="3349"/>
    <m/>
    <m/>
    <n v="39"/>
    <n v="3388"/>
  </r>
  <r>
    <x v="0"/>
    <x v="2"/>
    <x v="1"/>
    <x v="1"/>
    <n v="800"/>
    <n v="24"/>
    <m/>
    <n v="60"/>
    <n v="884"/>
  </r>
  <r>
    <x v="0"/>
    <x v="2"/>
    <x v="1"/>
    <x v="2"/>
    <n v="4338"/>
    <n v="30"/>
    <m/>
    <n v="78"/>
    <n v="4446"/>
  </r>
  <r>
    <x v="0"/>
    <x v="2"/>
    <x v="2"/>
    <x v="3"/>
    <n v="1000"/>
    <m/>
    <m/>
    <n v="36"/>
    <n v="1036"/>
  </r>
  <r>
    <x v="0"/>
    <x v="2"/>
    <x v="2"/>
    <x v="1"/>
    <n v="2064"/>
    <m/>
    <m/>
    <n v="60"/>
    <n v="2124"/>
  </r>
  <r>
    <x v="0"/>
    <x v="2"/>
    <x v="2"/>
    <x v="2"/>
    <n v="1086"/>
    <m/>
    <m/>
    <n v="12"/>
    <n v="1098"/>
  </r>
  <r>
    <x v="0"/>
    <x v="2"/>
    <x v="3"/>
    <x v="1"/>
    <n v="1056"/>
    <n v="12"/>
    <m/>
    <n v="21"/>
    <n v="1089"/>
  </r>
  <r>
    <x v="0"/>
    <x v="2"/>
    <x v="5"/>
    <x v="3"/>
    <n v="1107"/>
    <n v="0"/>
    <m/>
    <n v="24"/>
    <n v="1131"/>
  </r>
  <r>
    <x v="0"/>
    <x v="2"/>
    <x v="5"/>
    <x v="0"/>
    <n v="1200"/>
    <n v="0"/>
    <m/>
    <n v="0"/>
    <n v="1200"/>
  </r>
  <r>
    <x v="0"/>
    <x v="2"/>
    <x v="5"/>
    <x v="4"/>
    <n v="1056"/>
    <n v="12"/>
    <m/>
    <n v="21"/>
    <n v="1089"/>
  </r>
  <r>
    <x v="0"/>
    <x v="2"/>
    <x v="5"/>
    <x v="5"/>
    <n v="2149"/>
    <n v="0"/>
    <m/>
    <n v="39"/>
    <n v="2188"/>
  </r>
  <r>
    <x v="0"/>
    <x v="2"/>
    <x v="5"/>
    <x v="2"/>
    <n v="1044"/>
    <n v="6"/>
    <m/>
    <n v="12"/>
    <n v="1062"/>
  </r>
  <r>
    <x v="0"/>
    <x v="2"/>
    <x v="6"/>
    <x v="3"/>
    <n v="1593"/>
    <n v="12"/>
    <m/>
    <n v="157"/>
    <n v="1762"/>
  </r>
  <r>
    <x v="0"/>
    <x v="2"/>
    <x v="6"/>
    <x v="0"/>
    <n v="2076"/>
    <n v="30"/>
    <m/>
    <n v="54"/>
    <n v="2160"/>
  </r>
  <r>
    <x v="0"/>
    <x v="2"/>
    <x v="6"/>
    <x v="1"/>
    <n v="1044"/>
    <n v="6"/>
    <m/>
    <n v="12"/>
    <n v="1062"/>
  </r>
  <r>
    <x v="0"/>
    <x v="3"/>
    <x v="0"/>
    <x v="0"/>
    <n v="2040"/>
    <n v="12"/>
    <m/>
    <n v="66"/>
    <n v="2118"/>
  </r>
  <r>
    <x v="0"/>
    <x v="3"/>
    <x v="0"/>
    <x v="4"/>
    <n v="2152"/>
    <m/>
    <m/>
    <n v="36"/>
    <n v="2188"/>
  </r>
  <r>
    <x v="0"/>
    <x v="3"/>
    <x v="0"/>
    <x v="6"/>
    <n v="1161"/>
    <m/>
    <m/>
    <n v="0"/>
    <n v="1161"/>
  </r>
  <r>
    <x v="0"/>
    <x v="3"/>
    <x v="0"/>
    <x v="1"/>
    <n v="990"/>
    <m/>
    <m/>
    <n v="42"/>
    <n v="1032"/>
  </r>
  <r>
    <x v="0"/>
    <x v="3"/>
    <x v="0"/>
    <x v="2"/>
    <n v="1077"/>
    <n v="65"/>
    <m/>
    <m/>
    <n v="1142"/>
  </r>
  <r>
    <x v="0"/>
    <x v="3"/>
    <x v="1"/>
    <x v="3"/>
    <n v="912"/>
    <n v="12"/>
    <m/>
    <n v="54"/>
    <n v="978"/>
  </r>
  <r>
    <x v="0"/>
    <x v="3"/>
    <x v="1"/>
    <x v="6"/>
    <n v="2086"/>
    <n v="40"/>
    <m/>
    <n v="36"/>
    <n v="2162"/>
  </r>
  <r>
    <x v="0"/>
    <x v="3"/>
    <x v="1"/>
    <x v="1"/>
    <n v="1437"/>
    <n v="24"/>
    <m/>
    <n v="174"/>
    <n v="1635"/>
  </r>
  <r>
    <x v="0"/>
    <x v="3"/>
    <x v="1"/>
    <x v="2"/>
    <n v="3268"/>
    <n v="6"/>
    <m/>
    <n v="66"/>
    <n v="3340"/>
  </r>
  <r>
    <x v="0"/>
    <x v="3"/>
    <x v="2"/>
    <x v="1"/>
    <n v="2152"/>
    <m/>
    <m/>
    <n v="36"/>
    <n v="2188"/>
  </r>
  <r>
    <x v="0"/>
    <x v="3"/>
    <x v="2"/>
    <x v="2"/>
    <n v="972"/>
    <m/>
    <m/>
    <n v="42"/>
    <n v="1014"/>
  </r>
  <r>
    <x v="0"/>
    <x v="3"/>
    <x v="3"/>
    <x v="1"/>
    <n v="1122"/>
    <m/>
    <m/>
    <n v="14"/>
    <n v="1136"/>
  </r>
  <r>
    <x v="0"/>
    <x v="3"/>
    <x v="4"/>
    <x v="3"/>
    <n v="2271"/>
    <m/>
    <m/>
    <n v="12"/>
    <n v="2283"/>
  </r>
  <r>
    <x v="0"/>
    <x v="3"/>
    <x v="4"/>
    <x v="0"/>
    <n v="1000"/>
    <n v="40"/>
    <m/>
    <n v="24"/>
    <n v="1064"/>
  </r>
  <r>
    <x v="0"/>
    <x v="3"/>
    <x v="4"/>
    <x v="1"/>
    <n v="2218"/>
    <m/>
    <m/>
    <n v="12"/>
    <n v="2230"/>
  </r>
  <r>
    <x v="0"/>
    <x v="3"/>
    <x v="5"/>
    <x v="3"/>
    <n v="3142"/>
    <m/>
    <m/>
    <n v="78"/>
    <n v="3220"/>
  </r>
  <r>
    <x v="0"/>
    <x v="3"/>
    <x v="5"/>
    <x v="0"/>
    <n v="3901"/>
    <n v="24"/>
    <m/>
    <n v="126"/>
    <n v="4051"/>
  </r>
  <r>
    <x v="0"/>
    <x v="3"/>
    <x v="5"/>
    <x v="5"/>
    <n v="1122"/>
    <m/>
    <m/>
    <n v="14"/>
    <n v="1136"/>
  </r>
  <r>
    <x v="0"/>
    <x v="3"/>
    <x v="5"/>
    <x v="6"/>
    <n v="1132"/>
    <m/>
    <m/>
    <m/>
    <n v="1132"/>
  </r>
  <r>
    <x v="0"/>
    <x v="3"/>
    <x v="6"/>
    <x v="3"/>
    <n v="2205"/>
    <n v="65"/>
    <m/>
    <n v="12"/>
    <n v="2282"/>
  </r>
  <r>
    <x v="0"/>
    <x v="3"/>
    <x v="6"/>
    <x v="0"/>
    <n v="1149"/>
    <m/>
    <m/>
    <n v="12"/>
    <n v="1161"/>
  </r>
  <r>
    <x v="0"/>
    <x v="3"/>
    <x v="6"/>
    <x v="4"/>
    <n v="972"/>
    <m/>
    <m/>
    <n v="42"/>
    <n v="1014"/>
  </r>
  <r>
    <x v="0"/>
    <x v="3"/>
    <x v="6"/>
    <x v="1"/>
    <n v="994"/>
    <m/>
    <m/>
    <n v="30"/>
    <n v="1024"/>
  </r>
  <r>
    <x v="0"/>
    <x v="4"/>
    <x v="0"/>
    <x v="0"/>
    <n v="2958"/>
    <m/>
    <m/>
    <n v="66"/>
    <n v="3024"/>
  </r>
  <r>
    <x v="0"/>
    <x v="4"/>
    <x v="0"/>
    <x v="4"/>
    <n v="924"/>
    <m/>
    <m/>
    <n v="54"/>
    <n v="978"/>
  </r>
  <r>
    <x v="0"/>
    <x v="4"/>
    <x v="0"/>
    <x v="5"/>
    <n v="2235"/>
    <m/>
    <m/>
    <n v="24"/>
    <n v="2259"/>
  </r>
  <r>
    <x v="0"/>
    <x v="4"/>
    <x v="0"/>
    <x v="1"/>
    <n v="1557"/>
    <n v="12"/>
    <m/>
    <n v="170"/>
    <n v="1739"/>
  </r>
  <r>
    <x v="0"/>
    <x v="4"/>
    <x v="0"/>
    <x v="2"/>
    <n v="858"/>
    <m/>
    <m/>
    <n v="72"/>
    <n v="930"/>
  </r>
  <r>
    <x v="0"/>
    <x v="4"/>
    <x v="1"/>
    <x v="3"/>
    <n v="2730"/>
    <n v="200"/>
    <m/>
    <n v="108"/>
    <n v="3038"/>
  </r>
  <r>
    <x v="0"/>
    <x v="4"/>
    <x v="1"/>
    <x v="6"/>
    <n v="4249"/>
    <n v="166"/>
    <n v="12"/>
    <n v="36"/>
    <n v="4463"/>
  </r>
  <r>
    <x v="0"/>
    <x v="4"/>
    <x v="1"/>
    <x v="1"/>
    <n v="1100"/>
    <m/>
    <m/>
    <n v="42"/>
    <n v="1142"/>
  </r>
  <r>
    <x v="0"/>
    <x v="4"/>
    <x v="1"/>
    <x v="2"/>
    <n v="2310"/>
    <n v="12"/>
    <m/>
    <n v="24"/>
    <n v="2346"/>
  </r>
  <r>
    <x v="0"/>
    <x v="4"/>
    <x v="2"/>
    <x v="0"/>
    <n v="924"/>
    <m/>
    <m/>
    <n v="54"/>
    <n v="978"/>
  </r>
  <r>
    <x v="0"/>
    <x v="4"/>
    <x v="2"/>
    <x v="1"/>
    <n v="3528"/>
    <m/>
    <m/>
    <m/>
    <n v="3528"/>
  </r>
  <r>
    <x v="0"/>
    <x v="4"/>
    <x v="2"/>
    <x v="2"/>
    <n v="1026"/>
    <m/>
    <m/>
    <n v="30"/>
    <n v="1056"/>
  </r>
  <r>
    <x v="0"/>
    <x v="4"/>
    <x v="3"/>
    <x v="3"/>
    <n v="1110"/>
    <m/>
    <m/>
    <n v="12"/>
    <n v="1122"/>
  </r>
  <r>
    <x v="0"/>
    <x v="4"/>
    <x v="4"/>
    <x v="0"/>
    <n v="999"/>
    <n v="36"/>
    <n v="6"/>
    <n v="24"/>
    <n v="1065"/>
  </r>
  <r>
    <x v="0"/>
    <x v="4"/>
    <x v="4"/>
    <x v="1"/>
    <n v="3250"/>
    <n v="130"/>
    <n v="6"/>
    <n v="12"/>
    <n v="3398"/>
  </r>
  <r>
    <x v="0"/>
    <x v="4"/>
    <x v="4"/>
    <x v="2"/>
    <n v="1150"/>
    <m/>
    <m/>
    <n v="12"/>
    <n v="1162"/>
  </r>
  <r>
    <x v="0"/>
    <x v="4"/>
    <x v="5"/>
    <x v="3"/>
    <n v="1557"/>
    <n v="12"/>
    <m/>
    <n v="170"/>
    <n v="1739"/>
  </r>
  <r>
    <x v="0"/>
    <x v="4"/>
    <x v="5"/>
    <x v="0"/>
    <n v="3240"/>
    <n v="130"/>
    <n v="6"/>
    <n v="54"/>
    <n v="3430"/>
  </r>
  <r>
    <x v="0"/>
    <x v="4"/>
    <x v="5"/>
    <x v="4"/>
    <n v="3528"/>
    <m/>
    <m/>
    <m/>
    <n v="3528"/>
  </r>
  <r>
    <x v="0"/>
    <x v="4"/>
    <x v="5"/>
    <x v="6"/>
    <n v="1150"/>
    <m/>
    <m/>
    <n v="12"/>
    <n v="1162"/>
  </r>
  <r>
    <x v="0"/>
    <x v="4"/>
    <x v="6"/>
    <x v="3"/>
    <n v="2010"/>
    <m/>
    <m/>
    <n v="84"/>
    <n v="2094"/>
  </r>
  <r>
    <x v="0"/>
    <x v="4"/>
    <x v="6"/>
    <x v="0"/>
    <n v="2304"/>
    <n v="18"/>
    <m/>
    <n v="36"/>
    <n v="2358"/>
  </r>
  <r>
    <x v="0"/>
    <x v="4"/>
    <x v="6"/>
    <x v="4"/>
    <n v="1026"/>
    <m/>
    <m/>
    <n v="30"/>
    <n v="1056"/>
  </r>
  <r>
    <x v="0"/>
    <x v="4"/>
    <x v="6"/>
    <x v="1"/>
    <n v="1150"/>
    <m/>
    <m/>
    <n v="12"/>
    <n v="1162"/>
  </r>
  <r>
    <x v="0"/>
    <x v="5"/>
    <x v="0"/>
    <x v="0"/>
    <n v="3036"/>
    <n v="76"/>
    <n v="5"/>
    <n v="78"/>
    <n v="3195"/>
  </r>
  <r>
    <x v="0"/>
    <x v="5"/>
    <x v="0"/>
    <x v="4"/>
    <n v="3102"/>
    <m/>
    <m/>
    <n v="90"/>
    <n v="3192"/>
  </r>
  <r>
    <x v="0"/>
    <x v="5"/>
    <x v="0"/>
    <x v="1"/>
    <n v="1000"/>
    <n v="24"/>
    <m/>
    <n v="30"/>
    <n v="1054"/>
  </r>
  <r>
    <x v="0"/>
    <x v="5"/>
    <x v="1"/>
    <x v="3"/>
    <n v="1857"/>
    <n v="130"/>
    <n v="5"/>
    <n v="78"/>
    <n v="2070"/>
  </r>
  <r>
    <x v="0"/>
    <x v="5"/>
    <x v="1"/>
    <x v="6"/>
    <n v="3324"/>
    <n v="46"/>
    <m/>
    <n v="36"/>
    <n v="3406"/>
  </r>
  <r>
    <x v="0"/>
    <x v="5"/>
    <x v="1"/>
    <x v="1"/>
    <n v="2796"/>
    <n v="78"/>
    <m/>
    <n v="112"/>
    <n v="2986"/>
  </r>
  <r>
    <x v="0"/>
    <x v="5"/>
    <x v="1"/>
    <x v="2"/>
    <n v="3153"/>
    <n v="72"/>
    <m/>
    <n v="66"/>
    <n v="3291"/>
  </r>
  <r>
    <x v="0"/>
    <x v="5"/>
    <x v="2"/>
    <x v="3"/>
    <n v="1176"/>
    <m/>
    <m/>
    <m/>
    <n v="1176"/>
  </r>
  <r>
    <x v="0"/>
    <x v="5"/>
    <x v="2"/>
    <x v="0"/>
    <n v="984"/>
    <n v="48"/>
    <m/>
    <n v="24"/>
    <n v="1056"/>
  </r>
  <r>
    <x v="0"/>
    <x v="5"/>
    <x v="2"/>
    <x v="1"/>
    <n v="750"/>
    <m/>
    <m/>
    <n v="90"/>
    <n v="840"/>
  </r>
  <r>
    <x v="0"/>
    <x v="5"/>
    <x v="2"/>
    <x v="2"/>
    <n v="2310"/>
    <m/>
    <m/>
    <n v="6"/>
    <n v="2316"/>
  </r>
  <r>
    <x v="0"/>
    <x v="5"/>
    <x v="3"/>
    <x v="6"/>
    <n v="1125"/>
    <m/>
    <m/>
    <n v="12"/>
    <n v="1137"/>
  </r>
  <r>
    <x v="0"/>
    <x v="5"/>
    <x v="4"/>
    <x v="3"/>
    <n v="2304"/>
    <m/>
    <m/>
    <n v="12"/>
    <n v="2316"/>
  </r>
  <r>
    <x v="0"/>
    <x v="5"/>
    <x v="4"/>
    <x v="0"/>
    <n v="1014"/>
    <n v="46"/>
    <m/>
    <n v="24"/>
    <n v="1084"/>
  </r>
  <r>
    <x v="0"/>
    <x v="5"/>
    <x v="4"/>
    <x v="1"/>
    <n v="2256"/>
    <n v="12"/>
    <m/>
    <n v="12"/>
    <n v="2280"/>
  </r>
  <r>
    <x v="0"/>
    <x v="5"/>
    <x v="5"/>
    <x v="3"/>
    <n v="1750"/>
    <n v="24"/>
    <m/>
    <n v="120"/>
    <n v="1894"/>
  </r>
  <r>
    <x v="0"/>
    <x v="5"/>
    <x v="5"/>
    <x v="0"/>
    <n v="5027"/>
    <n v="102"/>
    <m/>
    <n v="142"/>
    <n v="5271"/>
  </r>
  <r>
    <x v="0"/>
    <x v="5"/>
    <x v="5"/>
    <x v="6"/>
    <n v="1125"/>
    <n v="12"/>
    <m/>
    <m/>
    <n v="1137"/>
  </r>
  <r>
    <x v="0"/>
    <x v="5"/>
    <x v="6"/>
    <x v="3"/>
    <n v="1176"/>
    <m/>
    <m/>
    <m/>
    <n v="1176"/>
  </r>
  <r>
    <x v="0"/>
    <x v="5"/>
    <x v="6"/>
    <x v="0"/>
    <n v="2053"/>
    <n v="48"/>
    <m/>
    <n v="48"/>
    <n v="2149"/>
  </r>
  <r>
    <x v="0"/>
    <x v="5"/>
    <x v="6"/>
    <x v="4"/>
    <n v="1134"/>
    <m/>
    <m/>
    <n v="6"/>
    <n v="1140"/>
  </r>
  <r>
    <x v="0"/>
    <x v="5"/>
    <x v="6"/>
    <x v="1"/>
    <n v="1100"/>
    <n v="24"/>
    <m/>
    <n v="18"/>
    <n v="1142"/>
  </r>
  <r>
    <x v="0"/>
    <x v="6"/>
    <x v="0"/>
    <x v="0"/>
    <n v="3900"/>
    <n v="266"/>
    <n v="0"/>
    <n v="72"/>
    <n v="4238"/>
  </r>
  <r>
    <x v="0"/>
    <x v="6"/>
    <x v="0"/>
    <x v="4"/>
    <n v="2578"/>
    <n v="48"/>
    <n v="0"/>
    <n v="150"/>
    <n v="2776"/>
  </r>
  <r>
    <x v="0"/>
    <x v="6"/>
    <x v="0"/>
    <x v="5"/>
    <n v="1101"/>
    <n v="18"/>
    <n v="0"/>
    <n v="12"/>
    <n v="1131"/>
  </r>
  <r>
    <x v="0"/>
    <x v="6"/>
    <x v="0"/>
    <x v="2"/>
    <n v="1053"/>
    <n v="60"/>
    <n v="2"/>
    <m/>
    <n v="1115"/>
  </r>
  <r>
    <x v="0"/>
    <x v="6"/>
    <x v="1"/>
    <x v="3"/>
    <n v="1758"/>
    <n v="162"/>
    <m/>
    <n v="66"/>
    <n v="1986"/>
  </r>
  <r>
    <x v="0"/>
    <x v="6"/>
    <x v="1"/>
    <x v="4"/>
    <n v="1038"/>
    <n v="24"/>
    <m/>
    <n v="24"/>
    <n v="1086"/>
  </r>
  <r>
    <x v="0"/>
    <x v="6"/>
    <x v="1"/>
    <x v="6"/>
    <n v="3156"/>
    <n v="152"/>
    <m/>
    <n v="42"/>
    <n v="3350"/>
  </r>
  <r>
    <x v="0"/>
    <x v="6"/>
    <x v="1"/>
    <x v="1"/>
    <n v="3144"/>
    <n v="18"/>
    <m/>
    <n v="80"/>
    <n v="3242"/>
  </r>
  <r>
    <x v="0"/>
    <x v="6"/>
    <x v="1"/>
    <x v="2"/>
    <n v="2121"/>
    <n v="78"/>
    <m/>
    <n v="24"/>
    <n v="2223"/>
  </r>
  <r>
    <x v="0"/>
    <x v="6"/>
    <x v="2"/>
    <x v="3"/>
    <n v="522"/>
    <m/>
    <m/>
    <n v="114"/>
    <n v="636"/>
  </r>
  <r>
    <x v="0"/>
    <x v="6"/>
    <x v="2"/>
    <x v="0"/>
    <n v="1038"/>
    <n v="24"/>
    <m/>
    <n v="24"/>
    <n v="1086"/>
  </r>
  <r>
    <x v="0"/>
    <x v="6"/>
    <x v="2"/>
    <x v="1"/>
    <n v="2072"/>
    <n v="98"/>
    <m/>
    <n v="12"/>
    <n v="2182"/>
  </r>
  <r>
    <x v="0"/>
    <x v="6"/>
    <x v="3"/>
    <x v="1"/>
    <n v="2266"/>
    <n v="30"/>
    <n v="0"/>
    <n v="18"/>
    <n v="2314"/>
  </r>
  <r>
    <x v="0"/>
    <x v="6"/>
    <x v="4"/>
    <x v="3"/>
    <n v="939"/>
    <n v="116"/>
    <n v="0"/>
    <n v="12"/>
    <n v="1067"/>
  </r>
  <r>
    <x v="0"/>
    <x v="6"/>
    <x v="4"/>
    <x v="0"/>
    <n v="1086"/>
    <n v="24"/>
    <n v="0"/>
    <n v="18"/>
    <n v="1128"/>
  </r>
  <r>
    <x v="0"/>
    <x v="6"/>
    <x v="4"/>
    <x v="1"/>
    <n v="1131"/>
    <n v="12"/>
    <n v="0"/>
    <n v="12"/>
    <n v="1155"/>
  </r>
  <r>
    <x v="0"/>
    <x v="6"/>
    <x v="5"/>
    <x v="3"/>
    <n v="2173"/>
    <n v="18"/>
    <n v="0"/>
    <n v="24"/>
    <n v="2215"/>
  </r>
  <r>
    <x v="0"/>
    <x v="6"/>
    <x v="5"/>
    <x v="0"/>
    <n v="4275"/>
    <n v="30"/>
    <n v="0"/>
    <n v="92"/>
    <n v="4397"/>
  </r>
  <r>
    <x v="0"/>
    <x v="6"/>
    <x v="5"/>
    <x v="5"/>
    <n v="1165"/>
    <n v="12"/>
    <n v="0"/>
    <n v="6"/>
    <n v="1183"/>
  </r>
  <r>
    <x v="0"/>
    <x v="6"/>
    <x v="6"/>
    <x v="3"/>
    <n v="2169"/>
    <n v="24"/>
    <n v="2"/>
    <m/>
    <n v="2195"/>
  </r>
  <r>
    <x v="0"/>
    <x v="6"/>
    <x v="6"/>
    <x v="0"/>
    <n v="1005"/>
    <n v="54"/>
    <m/>
    <n v="24"/>
    <n v="1083"/>
  </r>
  <r>
    <x v="0"/>
    <x v="7"/>
    <x v="0"/>
    <x v="0"/>
    <n v="4005"/>
    <n v="70"/>
    <m/>
    <n v="138"/>
    <n v="4213"/>
  </r>
  <r>
    <x v="0"/>
    <x v="7"/>
    <x v="0"/>
    <x v="6"/>
    <n v="840"/>
    <n v="200"/>
    <n v="1"/>
    <n v="5"/>
    <n v="1046"/>
  </r>
  <r>
    <x v="0"/>
    <x v="7"/>
    <x v="0"/>
    <x v="1"/>
    <n v="861"/>
    <n v="30"/>
    <m/>
    <n v="60"/>
    <n v="951"/>
  </r>
  <r>
    <x v="0"/>
    <x v="7"/>
    <x v="0"/>
    <x v="2"/>
    <n v="694"/>
    <n v="21"/>
    <m/>
    <n v="90"/>
    <n v="805"/>
  </r>
  <r>
    <x v="0"/>
    <x v="7"/>
    <x v="1"/>
    <x v="3"/>
    <n v="3012"/>
    <n v="70"/>
    <m/>
    <n v="102"/>
    <n v="3184"/>
  </r>
  <r>
    <x v="0"/>
    <x v="7"/>
    <x v="1"/>
    <x v="4"/>
    <n v="977"/>
    <m/>
    <m/>
    <n v="42"/>
    <n v="1019"/>
  </r>
  <r>
    <x v="0"/>
    <x v="7"/>
    <x v="1"/>
    <x v="6"/>
    <n v="2118"/>
    <n v="28"/>
    <m/>
    <n v="52"/>
    <n v="2198"/>
  </r>
  <r>
    <x v="0"/>
    <x v="7"/>
    <x v="1"/>
    <x v="1"/>
    <n v="3038"/>
    <n v="45"/>
    <m/>
    <n v="96"/>
    <n v="3179"/>
  </r>
  <r>
    <x v="0"/>
    <x v="7"/>
    <x v="1"/>
    <x v="2"/>
    <n v="2064"/>
    <n v="12"/>
    <m/>
    <n v="54"/>
    <n v="2130"/>
  </r>
  <r>
    <x v="0"/>
    <x v="7"/>
    <x v="2"/>
    <x v="0"/>
    <n v="977"/>
    <m/>
    <m/>
    <n v="42"/>
    <n v="1019"/>
  </r>
  <r>
    <x v="0"/>
    <x v="7"/>
    <x v="2"/>
    <x v="1"/>
    <n v="1170"/>
    <m/>
    <m/>
    <m/>
    <n v="1170"/>
  </r>
  <r>
    <x v="0"/>
    <x v="7"/>
    <x v="2"/>
    <x v="2"/>
    <n v="984"/>
    <n v="100"/>
    <m/>
    <n v="6"/>
    <n v="1090"/>
  </r>
  <r>
    <x v="0"/>
    <x v="7"/>
    <x v="4"/>
    <x v="3"/>
    <n v="840"/>
    <n v="200"/>
    <n v="1"/>
    <n v="5"/>
    <n v="1046"/>
  </r>
  <r>
    <x v="0"/>
    <x v="7"/>
    <x v="4"/>
    <x v="0"/>
    <n v="1200"/>
    <m/>
    <m/>
    <m/>
    <n v="1200"/>
  </r>
  <r>
    <x v="0"/>
    <x v="7"/>
    <x v="4"/>
    <x v="1"/>
    <n v="2119"/>
    <n v="40"/>
    <m/>
    <n v="64"/>
    <n v="2223"/>
  </r>
  <r>
    <x v="0"/>
    <x v="7"/>
    <x v="5"/>
    <x v="3"/>
    <n v="861"/>
    <n v="30"/>
    <m/>
    <n v="60"/>
    <n v="951"/>
  </r>
  <r>
    <x v="0"/>
    <x v="7"/>
    <x v="5"/>
    <x v="0"/>
    <n v="2921"/>
    <n v="49"/>
    <m/>
    <n v="124"/>
    <n v="3094"/>
  </r>
  <r>
    <x v="0"/>
    <x v="7"/>
    <x v="5"/>
    <x v="4"/>
    <n v="1170"/>
    <m/>
    <m/>
    <m/>
    <n v="1170"/>
  </r>
  <r>
    <x v="0"/>
    <x v="7"/>
    <x v="5"/>
    <x v="6"/>
    <n v="1201"/>
    <n v="12"/>
    <m/>
    <n v="12"/>
    <n v="1225"/>
  </r>
  <r>
    <x v="0"/>
    <x v="7"/>
    <x v="5"/>
    <x v="2"/>
    <n v="1035"/>
    <n v="24"/>
    <m/>
    <n v="24"/>
    <n v="1083"/>
  </r>
  <r>
    <x v="0"/>
    <x v="7"/>
    <x v="6"/>
    <x v="3"/>
    <n v="2758"/>
    <n v="33"/>
    <m/>
    <n v="144"/>
    <n v="2935"/>
  </r>
  <r>
    <x v="0"/>
    <x v="7"/>
    <x v="6"/>
    <x v="0"/>
    <n v="1035"/>
    <n v="24"/>
    <m/>
    <n v="24"/>
    <n v="1083"/>
  </r>
  <r>
    <x v="0"/>
    <x v="7"/>
    <x v="6"/>
    <x v="4"/>
    <n v="1833"/>
    <m/>
    <m/>
    <n v="6"/>
    <n v="1839"/>
  </r>
  <r>
    <x v="0"/>
    <x v="8"/>
    <x v="0"/>
    <x v="0"/>
    <n v="2793"/>
    <n v="120"/>
    <m/>
    <n v="126"/>
    <n v="3039"/>
  </r>
  <r>
    <x v="0"/>
    <x v="8"/>
    <x v="0"/>
    <x v="4"/>
    <n v="879"/>
    <n v="200"/>
    <m/>
    <m/>
    <n v="1079"/>
  </r>
  <r>
    <x v="0"/>
    <x v="8"/>
    <x v="0"/>
    <x v="1"/>
    <n v="971"/>
    <n v="84"/>
    <m/>
    <n v="12"/>
    <n v="1067"/>
  </r>
  <r>
    <x v="0"/>
    <x v="8"/>
    <x v="0"/>
    <x v="2"/>
    <n v="1089"/>
    <n v="60"/>
    <m/>
    <m/>
    <n v="1149"/>
  </r>
  <r>
    <x v="0"/>
    <x v="8"/>
    <x v="1"/>
    <x v="3"/>
    <n v="819"/>
    <n v="42"/>
    <m/>
    <n v="60"/>
    <n v="921"/>
  </r>
  <r>
    <x v="0"/>
    <x v="8"/>
    <x v="1"/>
    <x v="4"/>
    <n v="2121"/>
    <n v="80"/>
    <m/>
    <n v="30"/>
    <n v="2231"/>
  </r>
  <r>
    <x v="0"/>
    <x v="8"/>
    <x v="1"/>
    <x v="5"/>
    <m/>
    <m/>
    <m/>
    <m/>
    <n v="0"/>
  </r>
  <r>
    <x v="0"/>
    <x v="8"/>
    <x v="1"/>
    <x v="6"/>
    <n v="2847"/>
    <n v="138"/>
    <n v="2"/>
    <n v="100"/>
    <n v="3087"/>
  </r>
  <r>
    <x v="0"/>
    <x v="8"/>
    <x v="1"/>
    <x v="1"/>
    <n v="2981"/>
    <n v="68"/>
    <m/>
    <n v="84"/>
    <n v="3133"/>
  </r>
  <r>
    <x v="0"/>
    <x v="8"/>
    <x v="1"/>
    <x v="2"/>
    <n v="2979"/>
    <n v="144"/>
    <m/>
    <n v="90"/>
    <n v="3213"/>
  </r>
  <r>
    <x v="0"/>
    <x v="8"/>
    <x v="2"/>
    <x v="0"/>
    <n v="921"/>
    <n v="80"/>
    <m/>
    <n v="30"/>
    <n v="1031"/>
  </r>
  <r>
    <x v="0"/>
    <x v="8"/>
    <x v="2"/>
    <x v="1"/>
    <n v="1173"/>
    <m/>
    <m/>
    <m/>
    <n v="1173"/>
  </r>
  <r>
    <x v="0"/>
    <x v="8"/>
    <x v="2"/>
    <x v="2"/>
    <n v="2225"/>
    <m/>
    <m/>
    <m/>
    <n v="2225"/>
  </r>
  <r>
    <x v="0"/>
    <x v="8"/>
    <x v="3"/>
    <x v="1"/>
    <n v="890"/>
    <m/>
    <m/>
    <n v="60"/>
    <n v="950"/>
  </r>
  <r>
    <x v="0"/>
    <x v="8"/>
    <x v="4"/>
    <x v="3"/>
    <n v="960"/>
    <n v="36"/>
    <m/>
    <n v="42"/>
    <n v="1038"/>
  </r>
  <r>
    <x v="0"/>
    <x v="8"/>
    <x v="4"/>
    <x v="0"/>
    <n v="1130"/>
    <n v="18"/>
    <m/>
    <n v="6"/>
    <n v="1154"/>
  </r>
  <r>
    <x v="0"/>
    <x v="8"/>
    <x v="4"/>
    <x v="1"/>
    <n v="1887"/>
    <n v="102"/>
    <n v="2"/>
    <n v="58"/>
    <n v="2049"/>
  </r>
  <r>
    <x v="0"/>
    <x v="8"/>
    <x v="5"/>
    <x v="3"/>
    <n v="971"/>
    <n v="84"/>
    <m/>
    <n v="12"/>
    <n v="1067"/>
  </r>
  <r>
    <x v="0"/>
    <x v="8"/>
    <x v="5"/>
    <x v="0"/>
    <n v="3738"/>
    <n v="152"/>
    <n v="2"/>
    <n v="136"/>
    <n v="4028"/>
  </r>
  <r>
    <x v="0"/>
    <x v="8"/>
    <x v="5"/>
    <x v="4"/>
    <n v="1173"/>
    <m/>
    <m/>
    <m/>
    <n v="1173"/>
  </r>
  <r>
    <x v="0"/>
    <x v="8"/>
    <x v="5"/>
    <x v="5"/>
    <n v="890"/>
    <m/>
    <m/>
    <n v="60"/>
    <n v="950"/>
  </r>
  <r>
    <x v="0"/>
    <x v="8"/>
    <x v="5"/>
    <x v="6"/>
    <n v="1130"/>
    <n v="18"/>
    <m/>
    <n v="6"/>
    <n v="1154"/>
  </r>
  <r>
    <x v="0"/>
    <x v="8"/>
    <x v="6"/>
    <x v="3"/>
    <n v="2103"/>
    <n v="102"/>
    <m/>
    <n v="24"/>
    <n v="2229"/>
  </r>
  <r>
    <x v="0"/>
    <x v="8"/>
    <x v="6"/>
    <x v="0"/>
    <n v="1965"/>
    <n v="102"/>
    <m/>
    <n v="66"/>
    <n v="2133"/>
  </r>
  <r>
    <x v="0"/>
    <x v="8"/>
    <x v="6"/>
    <x v="4"/>
    <n v="1176"/>
    <m/>
    <m/>
    <m/>
    <n v="1176"/>
  </r>
  <r>
    <x v="0"/>
    <x v="9"/>
    <x v="0"/>
    <x v="0"/>
    <n v="1986"/>
    <n v="50"/>
    <m/>
    <n v="60"/>
    <n v="2096"/>
  </r>
  <r>
    <x v="0"/>
    <x v="9"/>
    <x v="0"/>
    <x v="1"/>
    <n v="2052"/>
    <n v="42"/>
    <m/>
    <n v="54"/>
    <n v="2148"/>
  </r>
  <r>
    <x v="0"/>
    <x v="9"/>
    <x v="0"/>
    <x v="2"/>
    <n v="2148"/>
    <n v="66"/>
    <m/>
    <m/>
    <n v="2214"/>
  </r>
  <r>
    <x v="0"/>
    <x v="9"/>
    <x v="1"/>
    <x v="3"/>
    <n v="1899"/>
    <n v="92"/>
    <m/>
    <n v="60"/>
    <n v="2051"/>
  </r>
  <r>
    <x v="0"/>
    <x v="9"/>
    <x v="1"/>
    <x v="4"/>
    <n v="2382"/>
    <m/>
    <m/>
    <m/>
    <n v="2382"/>
  </r>
  <r>
    <x v="0"/>
    <x v="9"/>
    <x v="1"/>
    <x v="6"/>
    <n v="1174"/>
    <n v="15"/>
    <m/>
    <m/>
    <n v="1189"/>
  </r>
  <r>
    <x v="0"/>
    <x v="9"/>
    <x v="1"/>
    <x v="1"/>
    <n v="3619"/>
    <n v="12"/>
    <m/>
    <n v="232"/>
    <n v="3863"/>
  </r>
  <r>
    <x v="0"/>
    <x v="9"/>
    <x v="1"/>
    <x v="2"/>
    <n v="924"/>
    <n v="60"/>
    <m/>
    <n v="42"/>
    <n v="1026"/>
  </r>
  <r>
    <x v="0"/>
    <x v="9"/>
    <x v="2"/>
    <x v="3"/>
    <n v="879"/>
    <n v="200"/>
    <m/>
    <m/>
    <n v="1079"/>
  </r>
  <r>
    <x v="0"/>
    <x v="9"/>
    <x v="2"/>
    <x v="0"/>
    <n v="2382"/>
    <m/>
    <m/>
    <m/>
    <n v="2382"/>
  </r>
  <r>
    <x v="0"/>
    <x v="9"/>
    <x v="2"/>
    <x v="1"/>
    <n v="2214"/>
    <n v="50"/>
    <m/>
    <n v="18"/>
    <n v="2282"/>
  </r>
  <r>
    <x v="0"/>
    <x v="9"/>
    <x v="2"/>
    <x v="2"/>
    <n v="2283"/>
    <m/>
    <m/>
    <n v="12"/>
    <n v="2295"/>
  </r>
  <r>
    <x v="0"/>
    <x v="9"/>
    <x v="4"/>
    <x v="3"/>
    <n v="1071"/>
    <n v="36"/>
    <m/>
    <n v="12"/>
    <n v="1119"/>
  </r>
  <r>
    <x v="0"/>
    <x v="9"/>
    <x v="4"/>
    <x v="0"/>
    <n v="1174"/>
    <n v="15"/>
    <m/>
    <m/>
    <n v="1189"/>
  </r>
  <r>
    <x v="0"/>
    <x v="9"/>
    <x v="5"/>
    <x v="3"/>
    <n v="2157"/>
    <n v="6"/>
    <m/>
    <n v="42"/>
    <n v="2205"/>
  </r>
  <r>
    <x v="0"/>
    <x v="9"/>
    <x v="5"/>
    <x v="0"/>
    <n v="3643"/>
    <n v="12"/>
    <m/>
    <n v="232"/>
    <n v="3887"/>
  </r>
  <r>
    <x v="0"/>
    <x v="9"/>
    <x v="5"/>
    <x v="4"/>
    <n v="1014"/>
    <n v="50"/>
    <m/>
    <n v="18"/>
    <n v="1082"/>
  </r>
  <r>
    <x v="0"/>
    <x v="9"/>
    <x v="5"/>
    <x v="6"/>
    <n v="1071"/>
    <n v="36"/>
    <m/>
    <n v="12"/>
    <n v="1119"/>
  </r>
  <r>
    <x v="0"/>
    <x v="9"/>
    <x v="5"/>
    <x v="2"/>
    <n v="975"/>
    <n v="54"/>
    <m/>
    <n v="24"/>
    <n v="1053"/>
  </r>
  <r>
    <x v="0"/>
    <x v="9"/>
    <x v="6"/>
    <x v="3"/>
    <n v="1059"/>
    <n v="24"/>
    <m/>
    <m/>
    <n v="1083"/>
  </r>
  <r>
    <x v="0"/>
    <x v="9"/>
    <x v="6"/>
    <x v="0"/>
    <n v="2013"/>
    <n v="102"/>
    <m/>
    <n v="42"/>
    <n v="2157"/>
  </r>
  <r>
    <x v="0"/>
    <x v="9"/>
    <x v="6"/>
    <x v="4"/>
    <n v="2283"/>
    <m/>
    <m/>
    <n v="12"/>
    <n v="2295"/>
  </r>
  <r>
    <x v="0"/>
    <x v="9"/>
    <x v="6"/>
    <x v="1"/>
    <n v="975"/>
    <n v="54"/>
    <m/>
    <n v="24"/>
    <n v="1053"/>
  </r>
  <r>
    <x v="0"/>
    <x v="10"/>
    <x v="0"/>
    <x v="0"/>
    <n v="4935"/>
    <n v="246"/>
    <m/>
    <n v="138"/>
    <n v="5319"/>
  </r>
  <r>
    <x v="0"/>
    <x v="10"/>
    <x v="0"/>
    <x v="4"/>
    <n v="1914"/>
    <m/>
    <m/>
    <n v="99"/>
    <n v="2013"/>
  </r>
  <r>
    <x v="0"/>
    <x v="10"/>
    <x v="0"/>
    <x v="1"/>
    <n v="1041"/>
    <m/>
    <m/>
    <n v="30"/>
    <n v="1071"/>
  </r>
  <r>
    <x v="0"/>
    <x v="10"/>
    <x v="1"/>
    <x v="3"/>
    <n v="1836"/>
    <n v="72"/>
    <m/>
    <n v="90"/>
    <n v="1998"/>
  </r>
  <r>
    <x v="0"/>
    <x v="10"/>
    <x v="1"/>
    <x v="4"/>
    <n v="2079"/>
    <m/>
    <m/>
    <n v="66"/>
    <n v="2145"/>
  </r>
  <r>
    <x v="0"/>
    <x v="10"/>
    <x v="1"/>
    <x v="6"/>
    <n v="3111"/>
    <n v="132"/>
    <m/>
    <n v="59"/>
    <n v="3302"/>
  </r>
  <r>
    <x v="0"/>
    <x v="10"/>
    <x v="1"/>
    <x v="1"/>
    <n v="2226"/>
    <n v="18"/>
    <m/>
    <n v="30"/>
    <n v="2274"/>
  </r>
  <r>
    <x v="0"/>
    <x v="10"/>
    <x v="1"/>
    <x v="2"/>
    <n v="2016"/>
    <n v="104"/>
    <m/>
    <n v="48"/>
    <n v="2168"/>
  </r>
  <r>
    <x v="0"/>
    <x v="10"/>
    <x v="2"/>
    <x v="3"/>
    <n v="2997"/>
    <m/>
    <m/>
    <n v="123"/>
    <n v="3120"/>
  </r>
  <r>
    <x v="0"/>
    <x v="10"/>
    <x v="2"/>
    <x v="0"/>
    <n v="996"/>
    <m/>
    <m/>
    <n v="42"/>
    <n v="1038"/>
  </r>
  <r>
    <x v="0"/>
    <x v="10"/>
    <x v="3"/>
    <x v="1"/>
    <n v="1131"/>
    <n v="14"/>
    <m/>
    <n v="6"/>
    <n v="1151"/>
  </r>
  <r>
    <x v="0"/>
    <x v="10"/>
    <x v="4"/>
    <x v="0"/>
    <n v="1026"/>
    <n v="42"/>
    <m/>
    <n v="23"/>
    <n v="1091"/>
  </r>
  <r>
    <x v="0"/>
    <x v="10"/>
    <x v="4"/>
    <x v="1"/>
    <n v="1200"/>
    <m/>
    <m/>
    <m/>
    <n v="1200"/>
  </r>
  <r>
    <x v="0"/>
    <x v="10"/>
    <x v="4"/>
    <x v="2"/>
    <n v="1077"/>
    <n v="18"/>
    <m/>
    <n v="18"/>
    <n v="1113"/>
  </r>
  <r>
    <x v="0"/>
    <x v="10"/>
    <x v="5"/>
    <x v="3"/>
    <n v="1149"/>
    <m/>
    <m/>
    <n v="12"/>
    <n v="1161"/>
  </r>
  <r>
    <x v="0"/>
    <x v="10"/>
    <x v="5"/>
    <x v="0"/>
    <n v="3299"/>
    <n v="32"/>
    <m/>
    <n v="42"/>
    <n v="3373"/>
  </r>
  <r>
    <x v="0"/>
    <x v="10"/>
    <x v="5"/>
    <x v="5"/>
    <n v="1131"/>
    <n v="14"/>
    <m/>
    <n v="6"/>
    <n v="1151"/>
  </r>
  <r>
    <x v="0"/>
    <x v="10"/>
    <x v="5"/>
    <x v="6"/>
    <n v="1077"/>
    <n v="18"/>
    <m/>
    <n v="18"/>
    <n v="1113"/>
  </r>
  <r>
    <x v="0"/>
    <x v="10"/>
    <x v="6"/>
    <x v="3"/>
    <n v="1065"/>
    <n v="90"/>
    <m/>
    <m/>
    <n v="1155"/>
  </r>
  <r>
    <x v="0"/>
    <x v="10"/>
    <x v="6"/>
    <x v="0"/>
    <n v="2028"/>
    <n v="32"/>
    <m/>
    <n v="66"/>
    <n v="2126"/>
  </r>
  <r>
    <x v="0"/>
    <x v="11"/>
    <x v="0"/>
    <x v="0"/>
    <n v="3672"/>
    <n v="114"/>
    <m/>
    <n v="192"/>
    <n v="3978"/>
  </r>
  <r>
    <x v="0"/>
    <x v="11"/>
    <x v="0"/>
    <x v="5"/>
    <n v="1005"/>
    <n v="66"/>
    <m/>
    <n v="18"/>
    <n v="1089"/>
  </r>
  <r>
    <x v="0"/>
    <x v="11"/>
    <x v="0"/>
    <x v="2"/>
    <n v="807"/>
    <n v="112"/>
    <m/>
    <n v="42"/>
    <n v="961"/>
  </r>
  <r>
    <x v="0"/>
    <x v="11"/>
    <x v="1"/>
    <x v="3"/>
    <n v="2475"/>
    <n v="198"/>
    <m/>
    <n v="168"/>
    <n v="2841"/>
  </r>
  <r>
    <x v="0"/>
    <x v="11"/>
    <x v="1"/>
    <x v="4"/>
    <n v="927"/>
    <m/>
    <m/>
    <n v="60"/>
    <n v="987"/>
  </r>
  <r>
    <x v="0"/>
    <x v="11"/>
    <x v="1"/>
    <x v="6"/>
    <n v="2100"/>
    <n v="126"/>
    <m/>
    <n v="24"/>
    <n v="2250"/>
  </r>
  <r>
    <x v="0"/>
    <x v="11"/>
    <x v="1"/>
    <x v="1"/>
    <n v="3572"/>
    <n v="178"/>
    <m/>
    <n v="186"/>
    <n v="3936"/>
  </r>
  <r>
    <x v="0"/>
    <x v="11"/>
    <x v="1"/>
    <x v="2"/>
    <n v="3263"/>
    <n v="98"/>
    <m/>
    <n v="30"/>
    <n v="3391"/>
  </r>
  <r>
    <x v="0"/>
    <x v="11"/>
    <x v="2"/>
    <x v="0"/>
    <n v="927"/>
    <m/>
    <m/>
    <n v="60"/>
    <n v="987"/>
  </r>
  <r>
    <x v="0"/>
    <x v="11"/>
    <x v="3"/>
    <x v="6"/>
    <n v="1005"/>
    <n v="66"/>
    <m/>
    <n v="18"/>
    <n v="1089"/>
  </r>
  <r>
    <x v="0"/>
    <x v="11"/>
    <x v="4"/>
    <x v="3"/>
    <n v="1005"/>
    <n v="66"/>
    <m/>
    <n v="18"/>
    <n v="1089"/>
  </r>
  <r>
    <x v="0"/>
    <x v="11"/>
    <x v="4"/>
    <x v="0"/>
    <n v="2985"/>
    <n v="216"/>
    <m/>
    <n v="60"/>
    <n v="3261"/>
  </r>
  <r>
    <x v="0"/>
    <x v="11"/>
    <x v="5"/>
    <x v="3"/>
    <n v="2040"/>
    <m/>
    <m/>
    <n v="66"/>
    <n v="2106"/>
  </r>
  <r>
    <x v="0"/>
    <x v="11"/>
    <x v="5"/>
    <x v="0"/>
    <n v="1532"/>
    <n v="178"/>
    <m/>
    <n v="120"/>
    <n v="1830"/>
  </r>
  <r>
    <x v="0"/>
    <x v="11"/>
    <x v="6"/>
    <x v="3"/>
    <n v="807"/>
    <n v="112"/>
    <m/>
    <n v="42"/>
    <n v="961"/>
  </r>
  <r>
    <x v="0"/>
    <x v="11"/>
    <x v="6"/>
    <x v="0"/>
    <n v="2205"/>
    <n v="66"/>
    <m/>
    <n v="18"/>
    <n v="2289"/>
  </r>
  <r>
    <x v="0"/>
    <x v="11"/>
    <x v="6"/>
    <x v="1"/>
    <n v="1058"/>
    <n v="32"/>
    <m/>
    <n v="12"/>
    <n v="1102"/>
  </r>
  <r>
    <x v="1"/>
    <x v="0"/>
    <x v="0"/>
    <x v="0"/>
    <n v="4710"/>
    <n v="90"/>
    <m/>
    <n v="232"/>
    <n v="5032"/>
  </r>
  <r>
    <x v="1"/>
    <x v="0"/>
    <x v="0"/>
    <x v="2"/>
    <n v="1173"/>
    <m/>
    <m/>
    <m/>
    <n v="1173"/>
  </r>
  <r>
    <x v="1"/>
    <x v="0"/>
    <x v="1"/>
    <x v="3"/>
    <n v="1485"/>
    <n v="54"/>
    <m/>
    <n v="172"/>
    <n v="1711"/>
  </r>
  <r>
    <x v="1"/>
    <x v="0"/>
    <x v="1"/>
    <x v="4"/>
    <n v="1947"/>
    <m/>
    <m/>
    <n v="96"/>
    <n v="2043"/>
  </r>
  <r>
    <x v="1"/>
    <x v="0"/>
    <x v="1"/>
    <x v="5"/>
    <n v="786"/>
    <n v="94"/>
    <m/>
    <n v="60"/>
    <n v="940"/>
  </r>
  <r>
    <x v="1"/>
    <x v="0"/>
    <x v="1"/>
    <x v="6"/>
    <n v="3438"/>
    <m/>
    <m/>
    <n v="24"/>
    <n v="3462"/>
  </r>
  <r>
    <x v="1"/>
    <x v="0"/>
    <x v="1"/>
    <x v="1"/>
    <n v="903"/>
    <m/>
    <m/>
    <n v="60"/>
    <n v="963"/>
  </r>
  <r>
    <x v="1"/>
    <x v="0"/>
    <x v="1"/>
    <x v="2"/>
    <n v="2232"/>
    <n v="24"/>
    <m/>
    <n v="24"/>
    <n v="2280"/>
  </r>
  <r>
    <x v="1"/>
    <x v="0"/>
    <x v="2"/>
    <x v="3"/>
    <n v="1173"/>
    <m/>
    <m/>
    <m/>
    <n v="1173"/>
  </r>
  <r>
    <x v="1"/>
    <x v="0"/>
    <x v="2"/>
    <x v="0"/>
    <n v="975"/>
    <m/>
    <m/>
    <n v="48"/>
    <n v="1023"/>
  </r>
  <r>
    <x v="1"/>
    <x v="0"/>
    <x v="2"/>
    <x v="1"/>
    <n v="903"/>
    <m/>
    <m/>
    <n v="60"/>
    <n v="963"/>
  </r>
  <r>
    <x v="1"/>
    <x v="0"/>
    <x v="3"/>
    <x v="0"/>
    <n v="786"/>
    <n v="94"/>
    <m/>
    <n v="60"/>
    <n v="940"/>
  </r>
  <r>
    <x v="1"/>
    <x v="0"/>
    <x v="4"/>
    <x v="3"/>
    <n v="1086"/>
    <m/>
    <m/>
    <n v="24"/>
    <n v="1110"/>
  </r>
  <r>
    <x v="1"/>
    <x v="0"/>
    <x v="4"/>
    <x v="0"/>
    <n v="1200"/>
    <m/>
    <m/>
    <m/>
    <n v="1200"/>
  </r>
  <r>
    <x v="1"/>
    <x v="0"/>
    <x v="4"/>
    <x v="1"/>
    <n v="1152"/>
    <m/>
    <m/>
    <m/>
    <n v="1152"/>
  </r>
  <r>
    <x v="1"/>
    <x v="0"/>
    <x v="4"/>
    <x v="2"/>
    <n v="1050"/>
    <n v="36"/>
    <m/>
    <n v="6"/>
    <n v="1092"/>
  </r>
  <r>
    <x v="1"/>
    <x v="0"/>
    <x v="5"/>
    <x v="0"/>
    <n v="2055"/>
    <m/>
    <m/>
    <n v="60"/>
    <n v="2115"/>
  </r>
  <r>
    <x v="1"/>
    <x v="0"/>
    <x v="5"/>
    <x v="4"/>
    <n v="903"/>
    <m/>
    <m/>
    <n v="60"/>
    <n v="963"/>
  </r>
  <r>
    <x v="1"/>
    <x v="0"/>
    <x v="5"/>
    <x v="6"/>
    <n v="1050"/>
    <n v="36"/>
    <m/>
    <n v="6"/>
    <n v="1092"/>
  </r>
  <r>
    <x v="1"/>
    <x v="0"/>
    <x v="6"/>
    <x v="3"/>
    <n v="1032"/>
    <n v="24"/>
    <m/>
    <n v="24"/>
    <n v="1080"/>
  </r>
  <r>
    <x v="1"/>
    <x v="0"/>
    <x v="6"/>
    <x v="0"/>
    <n v="1200"/>
    <m/>
    <m/>
    <m/>
    <n v="1200"/>
  </r>
  <r>
    <x v="1"/>
    <x v="0"/>
    <x v="6"/>
    <x v="4"/>
    <n v="1173"/>
    <m/>
    <m/>
    <m/>
    <n v="1173"/>
  </r>
  <r>
    <x v="1"/>
    <x v="0"/>
    <x v="6"/>
    <x v="1"/>
    <n v="1050"/>
    <n v="36"/>
    <m/>
    <n v="6"/>
    <n v="1092"/>
  </r>
  <r>
    <x v="1"/>
    <x v="1"/>
    <x v="0"/>
    <x v="0"/>
    <n v="3233"/>
    <n v="162"/>
    <m/>
    <n v="18"/>
    <n v="3413"/>
  </r>
  <r>
    <x v="1"/>
    <x v="1"/>
    <x v="0"/>
    <x v="1"/>
    <n v="1631"/>
    <n v="42"/>
    <m/>
    <n v="132"/>
    <n v="1805"/>
  </r>
  <r>
    <x v="1"/>
    <x v="1"/>
    <x v="0"/>
    <x v="2"/>
    <n v="1930"/>
    <n v="149"/>
    <m/>
    <n v="6"/>
    <n v="2085"/>
  </r>
  <r>
    <x v="1"/>
    <x v="1"/>
    <x v="1"/>
    <x v="3"/>
    <n v="2040"/>
    <n v="60"/>
    <m/>
    <n v="48"/>
    <n v="2148"/>
  </r>
  <r>
    <x v="1"/>
    <x v="1"/>
    <x v="1"/>
    <x v="4"/>
    <n v="2109"/>
    <m/>
    <m/>
    <n v="60"/>
    <n v="2169"/>
  </r>
  <r>
    <x v="1"/>
    <x v="1"/>
    <x v="1"/>
    <x v="6"/>
    <n v="4144"/>
    <n v="88"/>
    <m/>
    <n v="90"/>
    <n v="4322"/>
  </r>
  <r>
    <x v="1"/>
    <x v="1"/>
    <x v="1"/>
    <x v="1"/>
    <n v="1100"/>
    <m/>
    <m/>
    <n v="18"/>
    <n v="1118"/>
  </r>
  <r>
    <x v="1"/>
    <x v="1"/>
    <x v="1"/>
    <x v="2"/>
    <n v="3288"/>
    <n v="48"/>
    <m/>
    <n v="54"/>
    <n v="3390"/>
  </r>
  <r>
    <x v="1"/>
    <x v="1"/>
    <x v="2"/>
    <x v="0"/>
    <n v="972"/>
    <m/>
    <m/>
    <n v="48"/>
    <n v="1020"/>
  </r>
  <r>
    <x v="1"/>
    <x v="1"/>
    <x v="2"/>
    <x v="1"/>
    <n v="1200"/>
    <m/>
    <m/>
    <m/>
    <n v="1200"/>
  </r>
  <r>
    <x v="1"/>
    <x v="1"/>
    <x v="4"/>
    <x v="3"/>
    <n v="1107"/>
    <n v="12"/>
    <m/>
    <n v="12"/>
    <n v="1131"/>
  </r>
  <r>
    <x v="1"/>
    <x v="1"/>
    <x v="4"/>
    <x v="0"/>
    <n v="1125"/>
    <m/>
    <m/>
    <n v="18"/>
    <n v="1143"/>
  </r>
  <r>
    <x v="1"/>
    <x v="1"/>
    <x v="4"/>
    <x v="1"/>
    <n v="1912"/>
    <n v="76"/>
    <m/>
    <n v="60"/>
    <n v="2048"/>
  </r>
  <r>
    <x v="1"/>
    <x v="1"/>
    <x v="5"/>
    <x v="3"/>
    <n v="1100"/>
    <m/>
    <m/>
    <n v="18"/>
    <n v="1118"/>
  </r>
  <r>
    <x v="1"/>
    <x v="1"/>
    <x v="5"/>
    <x v="0"/>
    <n v="4042"/>
    <n v="76"/>
    <m/>
    <n v="108"/>
    <n v="4226"/>
  </r>
  <r>
    <x v="1"/>
    <x v="1"/>
    <x v="5"/>
    <x v="6"/>
    <n v="1070"/>
    <n v="18"/>
    <m/>
    <n v="18"/>
    <n v="1106"/>
  </r>
  <r>
    <x v="1"/>
    <x v="1"/>
    <x v="6"/>
    <x v="3"/>
    <n v="1930"/>
    <n v="792"/>
    <m/>
    <n v="6"/>
    <n v="2728"/>
  </r>
  <r>
    <x v="1"/>
    <x v="1"/>
    <x v="6"/>
    <x v="0"/>
    <n v="3288"/>
    <n v="48"/>
    <m/>
    <n v="54"/>
    <n v="3390"/>
  </r>
  <r>
    <x v="1"/>
    <x v="2"/>
    <x v="0"/>
    <x v="0"/>
    <n v="4869"/>
    <n v="116"/>
    <m/>
    <n v="186"/>
    <n v="5171"/>
  </r>
  <r>
    <x v="1"/>
    <x v="2"/>
    <x v="0"/>
    <x v="6"/>
    <n v="1098"/>
    <n v="54"/>
    <m/>
    <m/>
    <n v="1152"/>
  </r>
  <r>
    <x v="1"/>
    <x v="2"/>
    <x v="0"/>
    <x v="2"/>
    <n v="879"/>
    <n v="60"/>
    <m/>
    <n v="42"/>
    <n v="981"/>
  </r>
  <r>
    <x v="1"/>
    <x v="2"/>
    <x v="1"/>
    <x v="3"/>
    <n v="1785"/>
    <n v="182"/>
    <m/>
    <n v="60"/>
    <n v="2027"/>
  </r>
  <r>
    <x v="1"/>
    <x v="2"/>
    <x v="1"/>
    <x v="4"/>
    <n v="3096"/>
    <n v="0"/>
    <m/>
    <n v="90"/>
    <n v="3186"/>
  </r>
  <r>
    <x v="1"/>
    <x v="2"/>
    <x v="1"/>
    <x v="1"/>
    <n v="2020"/>
    <n v="42"/>
    <m/>
    <n v="54"/>
    <n v="2116"/>
  </r>
  <r>
    <x v="1"/>
    <x v="2"/>
    <x v="1"/>
    <x v="2"/>
    <n v="3360"/>
    <n v="68"/>
    <m/>
    <n v="30"/>
    <n v="3458"/>
  </r>
  <r>
    <x v="1"/>
    <x v="2"/>
    <x v="2"/>
    <x v="3"/>
    <n v="1905"/>
    <m/>
    <m/>
    <n v="102"/>
    <n v="2007"/>
  </r>
  <r>
    <x v="1"/>
    <x v="2"/>
    <x v="2"/>
    <x v="0"/>
    <n v="1200"/>
    <m/>
    <m/>
    <m/>
    <n v="1200"/>
  </r>
  <r>
    <x v="1"/>
    <x v="2"/>
    <x v="3"/>
    <x v="1"/>
    <n v="2220"/>
    <n v="23"/>
    <m/>
    <n v="26"/>
    <n v="2269"/>
  </r>
  <r>
    <x v="1"/>
    <x v="2"/>
    <x v="4"/>
    <x v="5"/>
    <n v="1070"/>
    <n v="18"/>
    <m/>
    <n v="18"/>
    <n v="1106"/>
  </r>
  <r>
    <x v="1"/>
    <x v="2"/>
    <x v="5"/>
    <x v="3"/>
    <n v="1721"/>
    <n v="66"/>
    <m/>
    <n v="108"/>
    <n v="1895"/>
  </r>
  <r>
    <x v="1"/>
    <x v="2"/>
    <x v="5"/>
    <x v="0"/>
    <n v="2767"/>
    <n v="18"/>
    <m/>
    <n v="150"/>
    <n v="2935"/>
  </r>
  <r>
    <x v="1"/>
    <x v="2"/>
    <x v="5"/>
    <x v="5"/>
    <n v="1150"/>
    <n v="5"/>
    <m/>
    <n v="8"/>
    <n v="1163"/>
  </r>
  <r>
    <x v="1"/>
    <x v="2"/>
    <x v="6"/>
    <x v="3"/>
    <n v="2061"/>
    <n v="72"/>
    <m/>
    <n v="42"/>
    <n v="2175"/>
  </r>
  <r>
    <x v="1"/>
    <x v="2"/>
    <x v="6"/>
    <x v="0"/>
    <n v="2178"/>
    <n v="56"/>
    <m/>
    <n v="30"/>
    <n v="2264"/>
  </r>
  <r>
    <x v="1"/>
    <x v="3"/>
    <x v="0"/>
    <x v="0"/>
    <n v="4023"/>
    <n v="90"/>
    <n v="0"/>
    <n v="132"/>
    <n v="4245"/>
  </r>
  <r>
    <x v="1"/>
    <x v="3"/>
    <x v="0"/>
    <x v="4"/>
    <n v="1104"/>
    <n v="0"/>
    <n v="0"/>
    <n v="18"/>
    <n v="1122"/>
  </r>
  <r>
    <x v="1"/>
    <x v="3"/>
    <x v="0"/>
    <x v="5"/>
    <n v="1035"/>
    <n v="60"/>
    <n v="0"/>
    <n v="12"/>
    <n v="1107"/>
  </r>
  <r>
    <x v="1"/>
    <x v="3"/>
    <x v="0"/>
    <x v="1"/>
    <n v="1772"/>
    <n v="180"/>
    <n v="0"/>
    <n v="48"/>
    <n v="2000"/>
  </r>
  <r>
    <x v="1"/>
    <x v="3"/>
    <x v="0"/>
    <x v="2"/>
    <n v="984"/>
    <n v="132"/>
    <n v="0"/>
    <n v="0"/>
    <n v="1116"/>
  </r>
  <r>
    <x v="1"/>
    <x v="3"/>
    <x v="1"/>
    <x v="3"/>
    <n v="3084"/>
    <n v="54"/>
    <n v="0"/>
    <n v="90"/>
    <n v="3228"/>
  </r>
  <r>
    <x v="1"/>
    <x v="3"/>
    <x v="1"/>
    <x v="4"/>
    <n v="1065"/>
    <n v="0"/>
    <n v="0"/>
    <n v="24"/>
    <n v="1089"/>
  </r>
  <r>
    <x v="1"/>
    <x v="3"/>
    <x v="1"/>
    <x v="6"/>
    <n v="2379"/>
    <n v="12"/>
    <n v="0"/>
    <n v="0"/>
    <n v="2391"/>
  </r>
  <r>
    <x v="1"/>
    <x v="3"/>
    <x v="1"/>
    <x v="1"/>
    <n v="2232"/>
    <n v="54"/>
    <n v="0"/>
    <n v="264"/>
    <n v="2550"/>
  </r>
  <r>
    <x v="1"/>
    <x v="3"/>
    <x v="1"/>
    <x v="2"/>
    <n v="1974"/>
    <n v="70"/>
    <n v="0"/>
    <n v="66"/>
    <n v="2110"/>
  </r>
  <r>
    <x v="1"/>
    <x v="3"/>
    <x v="2"/>
    <x v="0"/>
    <n v="900"/>
    <n v="0"/>
    <n v="0"/>
    <n v="48"/>
    <n v="948"/>
  </r>
  <r>
    <x v="1"/>
    <x v="3"/>
    <x v="2"/>
    <x v="1"/>
    <n v="1065"/>
    <n v="0"/>
    <n v="0"/>
    <n v="24"/>
    <n v="1089"/>
  </r>
  <r>
    <x v="1"/>
    <x v="3"/>
    <x v="2"/>
    <x v="2"/>
    <n v="1104"/>
    <n v="0"/>
    <n v="0"/>
    <n v="18"/>
    <n v="1122"/>
  </r>
  <r>
    <x v="1"/>
    <x v="3"/>
    <x v="3"/>
    <x v="1"/>
    <n v="1035"/>
    <n v="60"/>
    <n v="0"/>
    <n v="12"/>
    <n v="1107"/>
  </r>
  <r>
    <x v="1"/>
    <x v="3"/>
    <x v="4"/>
    <x v="3"/>
    <n v="1098"/>
    <n v="54"/>
    <n v="0"/>
    <n v="0"/>
    <n v="1152"/>
  </r>
  <r>
    <x v="1"/>
    <x v="3"/>
    <x v="4"/>
    <x v="0"/>
    <n v="1179"/>
    <n v="12"/>
    <n v="0"/>
    <n v="0"/>
    <n v="1191"/>
  </r>
  <r>
    <x v="1"/>
    <x v="3"/>
    <x v="4"/>
    <x v="1"/>
    <n v="1200"/>
    <n v="0"/>
    <n v="0"/>
    <n v="0"/>
    <n v="1200"/>
  </r>
  <r>
    <x v="1"/>
    <x v="3"/>
    <x v="5"/>
    <x v="3"/>
    <n v="1994"/>
    <n v="90"/>
    <n v="0"/>
    <n v="36"/>
    <n v="2120"/>
  </r>
  <r>
    <x v="1"/>
    <x v="3"/>
    <x v="5"/>
    <x v="0"/>
    <n v="3930"/>
    <n v="54"/>
    <n v="0"/>
    <n v="168"/>
    <n v="4152"/>
  </r>
  <r>
    <x v="1"/>
    <x v="3"/>
    <x v="6"/>
    <x v="3"/>
    <n v="3027"/>
    <n v="36"/>
    <n v="0"/>
    <n v="60"/>
    <n v="3123"/>
  </r>
  <r>
    <x v="1"/>
    <x v="3"/>
    <x v="6"/>
    <x v="0"/>
    <n v="1035"/>
    <n v="34"/>
    <n v="0"/>
    <n v="24"/>
    <n v="1093"/>
  </r>
  <r>
    <x v="1"/>
    <x v="4"/>
    <x v="0"/>
    <x v="0"/>
    <n v="3228"/>
    <n v="30"/>
    <m/>
    <n v="72"/>
    <n v="3330"/>
  </r>
  <r>
    <x v="1"/>
    <x v="4"/>
    <x v="0"/>
    <x v="4"/>
    <n v="975"/>
    <n v="0"/>
    <m/>
    <n v="42"/>
    <n v="1017"/>
  </r>
  <r>
    <x v="1"/>
    <x v="4"/>
    <x v="0"/>
    <x v="6"/>
    <n v="1173"/>
    <n v="0"/>
    <m/>
    <n v="0"/>
    <n v="1173"/>
  </r>
  <r>
    <x v="1"/>
    <x v="4"/>
    <x v="0"/>
    <x v="1"/>
    <n v="1095"/>
    <n v="24"/>
    <m/>
    <n v="12"/>
    <n v="1131"/>
  </r>
  <r>
    <x v="1"/>
    <x v="4"/>
    <x v="0"/>
    <x v="2"/>
    <n v="762"/>
    <n v="42"/>
    <m/>
    <n v="80"/>
    <n v="884"/>
  </r>
  <r>
    <x v="1"/>
    <x v="4"/>
    <x v="1"/>
    <x v="3"/>
    <n v="2118"/>
    <n v="30"/>
    <m/>
    <n v="48"/>
    <n v="2196"/>
  </r>
  <r>
    <x v="1"/>
    <x v="4"/>
    <x v="1"/>
    <x v="4"/>
    <n v="1134"/>
    <n v="0"/>
    <m/>
    <n v="12"/>
    <n v="1146"/>
  </r>
  <r>
    <x v="1"/>
    <x v="4"/>
    <x v="1"/>
    <x v="6"/>
    <n v="2310"/>
    <n v="0"/>
    <m/>
    <n v="24"/>
    <n v="2334"/>
  </r>
  <r>
    <x v="1"/>
    <x v="4"/>
    <x v="1"/>
    <x v="1"/>
    <n v="2744"/>
    <n v="84"/>
    <m/>
    <n v="136"/>
    <n v="2964"/>
  </r>
  <r>
    <x v="1"/>
    <x v="4"/>
    <x v="1"/>
    <x v="2"/>
    <n v="1168"/>
    <n v="21"/>
    <m/>
    <n v="0"/>
    <n v="1189"/>
  </r>
  <r>
    <x v="1"/>
    <x v="4"/>
    <x v="2"/>
    <x v="1"/>
    <n v="975"/>
    <n v="0"/>
    <m/>
    <n v="42"/>
    <n v="1017"/>
  </r>
  <r>
    <x v="1"/>
    <x v="4"/>
    <x v="2"/>
    <x v="2"/>
    <n v="1134"/>
    <n v="0"/>
    <m/>
    <n v="12"/>
    <n v="1146"/>
  </r>
  <r>
    <x v="1"/>
    <x v="4"/>
    <x v="4"/>
    <x v="3"/>
    <n v="3378"/>
    <n v="24"/>
    <m/>
    <n v="36"/>
    <n v="3438"/>
  </r>
  <r>
    <x v="1"/>
    <x v="4"/>
    <x v="4"/>
    <x v="0"/>
    <n v="1200"/>
    <n v="0"/>
    <m/>
    <n v="0"/>
    <n v="1200"/>
  </r>
  <r>
    <x v="1"/>
    <x v="4"/>
    <x v="5"/>
    <x v="3"/>
    <n v="975"/>
    <n v="0"/>
    <m/>
    <n v="42"/>
    <n v="1017"/>
  </r>
  <r>
    <x v="1"/>
    <x v="4"/>
    <x v="5"/>
    <x v="0"/>
    <n v="3764"/>
    <n v="84"/>
    <m/>
    <n v="160"/>
    <n v="4008"/>
  </r>
  <r>
    <x v="1"/>
    <x v="4"/>
    <x v="5"/>
    <x v="6"/>
    <n v="1095"/>
    <n v="24"/>
    <m/>
    <n v="12"/>
    <n v="1131"/>
  </r>
  <r>
    <x v="1"/>
    <x v="4"/>
    <x v="6"/>
    <x v="3"/>
    <n v="762"/>
    <n v="42"/>
    <m/>
    <n v="80"/>
    <n v="884"/>
  </r>
  <r>
    <x v="1"/>
    <x v="4"/>
    <x v="6"/>
    <x v="0"/>
    <n v="2302"/>
    <n v="21"/>
    <m/>
    <n v="12"/>
    <n v="2335"/>
  </r>
  <r>
    <x v="1"/>
    <x v="5"/>
    <x v="0"/>
    <x v="0"/>
    <n v="2742"/>
    <n v="234"/>
    <n v="0"/>
    <n v="96"/>
    <n v="3072"/>
  </r>
  <r>
    <x v="1"/>
    <x v="5"/>
    <x v="0"/>
    <x v="4"/>
    <n v="1737"/>
    <n v="252"/>
    <n v="0"/>
    <n v="54"/>
    <n v="2043"/>
  </r>
  <r>
    <x v="1"/>
    <x v="5"/>
    <x v="0"/>
    <x v="1"/>
    <n v="646"/>
    <n v="325"/>
    <m/>
    <m/>
    <n v="971"/>
  </r>
  <r>
    <x v="1"/>
    <x v="5"/>
    <x v="0"/>
    <x v="2"/>
    <n v="783"/>
    <n v="114"/>
    <n v="0"/>
    <n v="48"/>
    <n v="945"/>
  </r>
  <r>
    <x v="1"/>
    <x v="5"/>
    <x v="1"/>
    <x v="3"/>
    <n v="840"/>
    <n v="150"/>
    <n v="0"/>
    <n v="24"/>
    <n v="1014"/>
  </r>
  <r>
    <x v="1"/>
    <x v="5"/>
    <x v="1"/>
    <x v="4"/>
    <n v="3285"/>
    <n v="0"/>
    <n v="0"/>
    <n v="60"/>
    <n v="3345"/>
  </r>
  <r>
    <x v="1"/>
    <x v="5"/>
    <x v="1"/>
    <x v="6"/>
    <n v="999"/>
    <n v="30"/>
    <n v="0"/>
    <n v="24"/>
    <n v="1053"/>
  </r>
  <r>
    <x v="1"/>
    <x v="5"/>
    <x v="1"/>
    <x v="1"/>
    <n v="4985"/>
    <n v="84"/>
    <n v="0"/>
    <n v="156"/>
    <n v="5225"/>
  </r>
  <r>
    <x v="1"/>
    <x v="5"/>
    <x v="1"/>
    <x v="2"/>
    <n v="3366"/>
    <n v="42"/>
    <n v="0"/>
    <n v="36"/>
    <n v="3444"/>
  </r>
  <r>
    <x v="1"/>
    <x v="5"/>
    <x v="2"/>
    <x v="3"/>
    <n v="1737"/>
    <n v="252"/>
    <n v="0"/>
    <n v="54"/>
    <n v="2043"/>
  </r>
  <r>
    <x v="1"/>
    <x v="5"/>
    <x v="2"/>
    <x v="0"/>
    <n v="1065"/>
    <n v="0"/>
    <n v="0"/>
    <n v="24"/>
    <n v="1089"/>
  </r>
  <r>
    <x v="1"/>
    <x v="5"/>
    <x v="2"/>
    <x v="1"/>
    <n v="2220"/>
    <n v="0"/>
    <n v="0"/>
    <n v="36"/>
    <n v="2256"/>
  </r>
  <r>
    <x v="1"/>
    <x v="5"/>
    <x v="3"/>
    <x v="1"/>
    <n v="980"/>
    <n v="120"/>
    <n v="0"/>
    <n v="0"/>
    <n v="1100"/>
  </r>
  <r>
    <x v="1"/>
    <x v="5"/>
    <x v="4"/>
    <x v="1"/>
    <n v="999"/>
    <n v="30"/>
    <n v="0"/>
    <n v="24"/>
    <n v="1053"/>
  </r>
  <r>
    <x v="1"/>
    <x v="5"/>
    <x v="5"/>
    <x v="3"/>
    <n v="1902"/>
    <n v="84"/>
    <n v="0"/>
    <n v="72"/>
    <n v="2058"/>
  </r>
  <r>
    <x v="1"/>
    <x v="5"/>
    <x v="5"/>
    <x v="0"/>
    <n v="5282"/>
    <n v="30"/>
    <n v="0"/>
    <n v="120"/>
    <n v="5432"/>
  </r>
  <r>
    <x v="1"/>
    <x v="5"/>
    <x v="5"/>
    <x v="4"/>
    <n v="1170"/>
    <n v="0"/>
    <n v="0"/>
    <n v="0"/>
    <n v="1170"/>
  </r>
  <r>
    <x v="1"/>
    <x v="5"/>
    <x v="5"/>
    <x v="5"/>
    <n v="980"/>
    <n v="120"/>
    <n v="0"/>
    <n v="0"/>
    <n v="1100"/>
  </r>
  <r>
    <x v="1"/>
    <x v="5"/>
    <x v="5"/>
    <x v="2"/>
    <n v="993"/>
    <n v="78"/>
    <n v="0"/>
    <n v="12"/>
    <n v="1083"/>
  </r>
  <r>
    <x v="1"/>
    <x v="5"/>
    <x v="6"/>
    <x v="3"/>
    <n v="783"/>
    <n v="114"/>
    <n v="0"/>
    <n v="48"/>
    <n v="945"/>
  </r>
  <r>
    <x v="1"/>
    <x v="5"/>
    <x v="6"/>
    <x v="0"/>
    <n v="3366"/>
    <n v="42"/>
    <n v="0"/>
    <n v="36"/>
    <n v="3444"/>
  </r>
  <r>
    <x v="1"/>
    <x v="5"/>
    <x v="6"/>
    <x v="1"/>
    <n v="993"/>
    <n v="78"/>
    <n v="0"/>
    <n v="12"/>
    <n v="1083"/>
  </r>
  <r>
    <x v="1"/>
    <x v="6"/>
    <x v="0"/>
    <x v="0"/>
    <n v="1416"/>
    <n v="348"/>
    <m/>
    <n v="90"/>
    <n v="1854"/>
  </r>
  <r>
    <x v="1"/>
    <x v="6"/>
    <x v="0"/>
    <x v="4"/>
    <n v="2196"/>
    <n v="558"/>
    <m/>
    <n v="84"/>
    <n v="2838"/>
  </r>
  <r>
    <x v="1"/>
    <x v="6"/>
    <x v="0"/>
    <x v="5"/>
    <m/>
    <m/>
    <m/>
    <m/>
    <n v="0"/>
  </r>
  <r>
    <x v="1"/>
    <x v="6"/>
    <x v="0"/>
    <x v="6"/>
    <n v="852"/>
    <n v="96"/>
    <m/>
    <n v="36"/>
    <n v="984"/>
  </r>
  <r>
    <x v="1"/>
    <x v="6"/>
    <x v="0"/>
    <x v="1"/>
    <n v="2025"/>
    <n v="130"/>
    <m/>
    <n v="18"/>
    <n v="2173"/>
  </r>
  <r>
    <x v="1"/>
    <x v="6"/>
    <x v="0"/>
    <x v="2"/>
    <n v="1812"/>
    <n v="400"/>
    <m/>
    <m/>
    <n v="2212"/>
  </r>
  <r>
    <x v="1"/>
    <x v="6"/>
    <x v="1"/>
    <x v="3"/>
    <n v="2912"/>
    <n v="708"/>
    <m/>
    <n v="150"/>
    <n v="3770"/>
  </r>
  <r>
    <x v="1"/>
    <x v="6"/>
    <x v="1"/>
    <x v="4"/>
    <m/>
    <m/>
    <m/>
    <m/>
    <n v="0"/>
  </r>
  <r>
    <x v="1"/>
    <x v="6"/>
    <x v="1"/>
    <x v="5"/>
    <m/>
    <m/>
    <m/>
    <m/>
    <n v="0"/>
  </r>
  <r>
    <x v="1"/>
    <x v="6"/>
    <x v="1"/>
    <x v="6"/>
    <n v="1903"/>
    <n v="210"/>
    <m/>
    <n v="42"/>
    <n v="2155"/>
  </r>
  <r>
    <x v="1"/>
    <x v="6"/>
    <x v="1"/>
    <x v="1"/>
    <n v="3493"/>
    <n v="234"/>
    <m/>
    <n v="180"/>
    <n v="3907"/>
  </r>
  <r>
    <x v="1"/>
    <x v="6"/>
    <x v="1"/>
    <x v="2"/>
    <n v="2292"/>
    <n v="60"/>
    <m/>
    <n v="2"/>
    <n v="2354"/>
  </r>
  <r>
    <x v="1"/>
    <x v="6"/>
    <x v="2"/>
    <x v="3"/>
    <n v="700"/>
    <m/>
    <m/>
    <n v="24"/>
    <n v="724"/>
  </r>
  <r>
    <x v="1"/>
    <x v="6"/>
    <x v="2"/>
    <x v="0"/>
    <n v="1496"/>
    <n v="360"/>
    <m/>
    <n v="60"/>
    <n v="1916"/>
  </r>
  <r>
    <x v="1"/>
    <x v="6"/>
    <x v="2"/>
    <x v="1"/>
    <n v="1170"/>
    <m/>
    <m/>
    <m/>
    <n v="1170"/>
  </r>
  <r>
    <x v="1"/>
    <x v="6"/>
    <x v="3"/>
    <x v="7"/>
    <m/>
    <m/>
    <m/>
    <m/>
    <n v="0"/>
  </r>
  <r>
    <x v="1"/>
    <x v="6"/>
    <x v="4"/>
    <x v="3"/>
    <n v="852"/>
    <n v="96"/>
    <m/>
    <n v="36"/>
    <n v="984"/>
  </r>
  <r>
    <x v="1"/>
    <x v="6"/>
    <x v="4"/>
    <x v="0"/>
    <n v="886"/>
    <n v="26"/>
    <m/>
    <m/>
    <n v="912"/>
  </r>
  <r>
    <x v="1"/>
    <x v="6"/>
    <x v="4"/>
    <x v="1"/>
    <m/>
    <m/>
    <m/>
    <m/>
    <n v="0"/>
  </r>
  <r>
    <x v="1"/>
    <x v="6"/>
    <x v="4"/>
    <x v="2"/>
    <n v="1017"/>
    <m/>
    <m/>
    <n v="42"/>
    <n v="1059"/>
  </r>
  <r>
    <x v="1"/>
    <x v="6"/>
    <x v="5"/>
    <x v="3"/>
    <n v="2025"/>
    <n v="130"/>
    <m/>
    <n v="18"/>
    <n v="2173"/>
  </r>
  <r>
    <x v="1"/>
    <x v="6"/>
    <x v="5"/>
    <x v="0"/>
    <n v="3493"/>
    <n v="234"/>
    <m/>
    <n v="180"/>
    <n v="3907"/>
  </r>
  <r>
    <x v="1"/>
    <x v="6"/>
    <x v="6"/>
    <x v="3"/>
    <n v="1812"/>
    <n v="270"/>
    <m/>
    <m/>
    <n v="2082"/>
  </r>
  <r>
    <x v="1"/>
    <x v="6"/>
    <x v="6"/>
    <x v="0"/>
    <n v="3309"/>
    <n v="60"/>
    <m/>
    <n v="46"/>
    <n v="3415"/>
  </r>
  <r>
    <x v="1"/>
    <x v="7"/>
    <x v="0"/>
    <x v="0"/>
    <n v="4469"/>
    <n v="312"/>
    <m/>
    <n v="204"/>
    <n v="4985"/>
  </r>
  <r>
    <x v="1"/>
    <x v="7"/>
    <x v="0"/>
    <x v="4"/>
    <n v="1968"/>
    <n v="246"/>
    <m/>
    <n v="12"/>
    <n v="2226"/>
  </r>
  <r>
    <x v="1"/>
    <x v="7"/>
    <x v="0"/>
    <x v="5"/>
    <n v="1020"/>
    <n v="72"/>
    <m/>
    <n v="12"/>
    <n v="1104"/>
  </r>
  <r>
    <x v="1"/>
    <x v="7"/>
    <x v="0"/>
    <x v="6"/>
    <n v="2046"/>
    <n v="210"/>
    <m/>
    <m/>
    <n v="2256"/>
  </r>
  <r>
    <x v="1"/>
    <x v="7"/>
    <x v="0"/>
    <x v="1"/>
    <n v="927"/>
    <m/>
    <m/>
    <n v="60"/>
    <n v="987"/>
  </r>
  <r>
    <x v="1"/>
    <x v="7"/>
    <x v="0"/>
    <x v="2"/>
    <n v="858"/>
    <n v="242"/>
    <m/>
    <m/>
    <n v="1100"/>
  </r>
  <r>
    <x v="1"/>
    <x v="7"/>
    <x v="1"/>
    <x v="3"/>
    <n v="1265"/>
    <n v="252"/>
    <m/>
    <n v="144"/>
    <n v="1661"/>
  </r>
  <r>
    <x v="1"/>
    <x v="7"/>
    <x v="1"/>
    <x v="4"/>
    <n v="975"/>
    <m/>
    <m/>
    <n v="48"/>
    <n v="1023"/>
  </r>
  <r>
    <x v="1"/>
    <x v="7"/>
    <x v="1"/>
    <x v="6"/>
    <n v="3225"/>
    <n v="96"/>
    <m/>
    <n v="48"/>
    <n v="3369"/>
  </r>
  <r>
    <x v="1"/>
    <x v="7"/>
    <x v="1"/>
    <x v="1"/>
    <n v="1723"/>
    <n v="89"/>
    <m/>
    <n v="120"/>
    <n v="1932"/>
  </r>
  <r>
    <x v="1"/>
    <x v="7"/>
    <x v="1"/>
    <x v="2"/>
    <n v="4150"/>
    <n v="86"/>
    <m/>
    <n v="108"/>
    <n v="4344"/>
  </r>
  <r>
    <x v="1"/>
    <x v="7"/>
    <x v="2"/>
    <x v="3"/>
    <n v="861"/>
    <n v="78"/>
    <m/>
    <m/>
    <n v="939"/>
  </r>
  <r>
    <x v="1"/>
    <x v="7"/>
    <x v="2"/>
    <x v="0"/>
    <n v="1200"/>
    <m/>
    <m/>
    <m/>
    <n v="1200"/>
  </r>
  <r>
    <x v="1"/>
    <x v="7"/>
    <x v="2"/>
    <x v="1"/>
    <n v="2082"/>
    <m/>
    <m/>
    <n v="60"/>
    <n v="2142"/>
  </r>
  <r>
    <x v="1"/>
    <x v="7"/>
    <x v="3"/>
    <x v="3"/>
    <n v="1020"/>
    <n v="72"/>
    <m/>
    <n v="12"/>
    <n v="1104"/>
  </r>
  <r>
    <x v="1"/>
    <x v="7"/>
    <x v="3"/>
    <x v="6"/>
    <n v="1100"/>
    <n v="94"/>
    <m/>
    <m/>
    <n v="1194"/>
  </r>
  <r>
    <x v="1"/>
    <x v="7"/>
    <x v="3"/>
    <x v="1"/>
    <n v="1053"/>
    <n v="9"/>
    <m/>
    <n v="19"/>
    <n v="1081"/>
  </r>
  <r>
    <x v="1"/>
    <x v="7"/>
    <x v="4"/>
    <x v="3"/>
    <n v="3405"/>
    <n v="113"/>
    <m/>
    <m/>
    <n v="3518"/>
  </r>
  <r>
    <x v="1"/>
    <x v="7"/>
    <x v="4"/>
    <x v="5"/>
    <n v="1100"/>
    <n v="34"/>
    <m/>
    <m/>
    <n v="1134"/>
  </r>
  <r>
    <x v="1"/>
    <x v="7"/>
    <x v="4"/>
    <x v="1"/>
    <n v="1119"/>
    <n v="23"/>
    <m/>
    <n v="6"/>
    <n v="1148"/>
  </r>
  <r>
    <x v="1"/>
    <x v="7"/>
    <x v="4"/>
    <x v="2"/>
    <n v="945"/>
    <n v="150"/>
    <m/>
    <m/>
    <n v="1095"/>
  </r>
  <r>
    <x v="1"/>
    <x v="7"/>
    <x v="5"/>
    <x v="3"/>
    <n v="2034"/>
    <m/>
    <m/>
    <n v="72"/>
    <n v="2106"/>
  </r>
  <r>
    <x v="1"/>
    <x v="7"/>
    <x v="5"/>
    <x v="0"/>
    <n v="2698"/>
    <n v="89"/>
    <m/>
    <n v="168"/>
    <n v="2955"/>
  </r>
  <r>
    <x v="1"/>
    <x v="7"/>
    <x v="5"/>
    <x v="5"/>
    <n v="1053"/>
    <m/>
    <m/>
    <n v="19"/>
    <n v="1072"/>
  </r>
  <r>
    <x v="1"/>
    <x v="7"/>
    <x v="5"/>
    <x v="6"/>
    <n v="1119"/>
    <n v="23"/>
    <m/>
    <n v="6"/>
    <n v="1148"/>
  </r>
  <r>
    <x v="1"/>
    <x v="7"/>
    <x v="5"/>
    <x v="2"/>
    <n v="1002"/>
    <n v="72"/>
    <m/>
    <n v="12"/>
    <n v="1086"/>
  </r>
  <r>
    <x v="1"/>
    <x v="7"/>
    <x v="6"/>
    <x v="3"/>
    <n v="1758"/>
    <n v="171"/>
    <m/>
    <n v="60"/>
    <n v="1989"/>
  </r>
  <r>
    <x v="1"/>
    <x v="7"/>
    <x v="6"/>
    <x v="0"/>
    <n v="2050"/>
    <n v="86"/>
    <m/>
    <n v="48"/>
    <n v="2184"/>
  </r>
  <r>
    <x v="1"/>
    <x v="7"/>
    <x v="6"/>
    <x v="4"/>
    <n v="1200"/>
    <m/>
    <m/>
    <m/>
    <n v="1200"/>
  </r>
  <r>
    <x v="1"/>
    <x v="7"/>
    <x v="6"/>
    <x v="1"/>
    <n v="1002"/>
    <n v="72"/>
    <m/>
    <n v="12"/>
    <n v="1086"/>
  </r>
  <r>
    <x v="1"/>
    <x v="8"/>
    <x v="0"/>
    <x v="0"/>
    <n v="5343"/>
    <n v="132"/>
    <m/>
    <n v="84"/>
    <n v="5559"/>
  </r>
  <r>
    <x v="1"/>
    <x v="8"/>
    <x v="0"/>
    <x v="4"/>
    <n v="873"/>
    <m/>
    <m/>
    <n v="60"/>
    <n v="933"/>
  </r>
  <r>
    <x v="1"/>
    <x v="8"/>
    <x v="0"/>
    <x v="2"/>
    <n v="984"/>
    <n v="126"/>
    <m/>
    <n v="0"/>
    <n v="1110"/>
  </r>
  <r>
    <x v="1"/>
    <x v="8"/>
    <x v="1"/>
    <x v="3"/>
    <n v="1773"/>
    <n v="42"/>
    <m/>
    <n v="102"/>
    <n v="1917"/>
  </r>
  <r>
    <x v="1"/>
    <x v="8"/>
    <x v="1"/>
    <x v="6"/>
    <n v="2961"/>
    <n v="162"/>
    <m/>
    <n v="84"/>
    <n v="3207"/>
  </r>
  <r>
    <x v="1"/>
    <x v="8"/>
    <x v="1"/>
    <x v="1"/>
    <n v="3954"/>
    <n v="93"/>
    <m/>
    <n v="144"/>
    <n v="4191"/>
  </r>
  <r>
    <x v="1"/>
    <x v="8"/>
    <x v="1"/>
    <x v="2"/>
    <n v="4446"/>
    <n v="84"/>
    <m/>
    <n v="42"/>
    <n v="4572"/>
  </r>
  <r>
    <x v="1"/>
    <x v="8"/>
    <x v="2"/>
    <x v="0"/>
    <n v="873"/>
    <m/>
    <m/>
    <n v="60"/>
    <n v="933"/>
  </r>
  <r>
    <x v="1"/>
    <x v="8"/>
    <x v="2"/>
    <x v="1"/>
    <n v="972"/>
    <m/>
    <m/>
    <n v="42"/>
    <n v="1014"/>
  </r>
  <r>
    <x v="1"/>
    <x v="8"/>
    <x v="3"/>
    <x v="1"/>
    <n v="1155"/>
    <n v="6"/>
    <m/>
    <n v="2"/>
    <n v="1163"/>
  </r>
  <r>
    <x v="1"/>
    <x v="8"/>
    <x v="4"/>
    <x v="3"/>
    <n v="1104"/>
    <n v="60"/>
    <m/>
    <n v="0"/>
    <n v="1164"/>
  </r>
  <r>
    <x v="1"/>
    <x v="8"/>
    <x v="4"/>
    <x v="0"/>
    <n v="1845"/>
    <n v="54"/>
    <m/>
    <n v="102"/>
    <n v="2001"/>
  </r>
  <r>
    <x v="1"/>
    <x v="8"/>
    <x v="4"/>
    <x v="1"/>
    <n v="933"/>
    <n v="84"/>
    <m/>
    <n v="30"/>
    <n v="1047"/>
  </r>
  <r>
    <x v="1"/>
    <x v="8"/>
    <x v="4"/>
    <x v="2"/>
    <n v="1086"/>
    <n v="60"/>
    <m/>
    <n v="0"/>
    <n v="1146"/>
  </r>
  <r>
    <x v="1"/>
    <x v="8"/>
    <x v="5"/>
    <x v="3"/>
    <n v="2145"/>
    <n v="30"/>
    <m/>
    <n v="42"/>
    <n v="2217"/>
  </r>
  <r>
    <x v="1"/>
    <x v="8"/>
    <x v="5"/>
    <x v="0"/>
    <n v="3897"/>
    <n v="177"/>
    <m/>
    <n v="132"/>
    <n v="4206"/>
  </r>
  <r>
    <x v="1"/>
    <x v="8"/>
    <x v="5"/>
    <x v="4"/>
    <n v="972"/>
    <n v="0"/>
    <m/>
    <n v="42"/>
    <n v="1014"/>
  </r>
  <r>
    <x v="1"/>
    <x v="8"/>
    <x v="5"/>
    <x v="5"/>
    <n v="1155"/>
    <n v="6"/>
    <m/>
    <n v="2"/>
    <n v="1163"/>
  </r>
  <r>
    <x v="1"/>
    <x v="8"/>
    <x v="5"/>
    <x v="6"/>
    <n v="1086"/>
    <n v="60"/>
    <m/>
    <n v="0"/>
    <n v="1146"/>
  </r>
  <r>
    <x v="1"/>
    <x v="8"/>
    <x v="6"/>
    <x v="3"/>
    <n v="3123"/>
    <n v="276"/>
    <m/>
    <n v="0"/>
    <n v="3399"/>
  </r>
  <r>
    <x v="1"/>
    <x v="8"/>
    <x v="6"/>
    <x v="0"/>
    <n v="996"/>
    <n v="42"/>
    <m/>
    <n v="30"/>
    <n v="1068"/>
  </r>
  <r>
    <x v="1"/>
    <x v="8"/>
    <x v="6"/>
    <x v="1"/>
    <n v="2241"/>
    <n v="90"/>
    <m/>
    <n v="0"/>
    <n v="2331"/>
  </r>
  <r>
    <x v="1"/>
    <x v="9"/>
    <x v="0"/>
    <x v="0"/>
    <n v="4305"/>
    <n v="68"/>
    <n v="0"/>
    <n v="84"/>
    <n v="4457"/>
  </r>
  <r>
    <x v="1"/>
    <x v="9"/>
    <x v="0"/>
    <x v="6"/>
    <n v="951"/>
    <n v="150"/>
    <n v="0"/>
    <n v="0"/>
    <n v="1101"/>
  </r>
  <r>
    <x v="1"/>
    <x v="9"/>
    <x v="0"/>
    <x v="1"/>
    <n v="1932"/>
    <n v="24"/>
    <n v="0"/>
    <n v="84"/>
    <n v="2040"/>
  </r>
  <r>
    <x v="1"/>
    <x v="9"/>
    <x v="1"/>
    <x v="3"/>
    <n v="1887"/>
    <n v="48"/>
    <n v="0"/>
    <n v="96"/>
    <n v="2031"/>
  </r>
  <r>
    <x v="1"/>
    <x v="9"/>
    <x v="1"/>
    <x v="4"/>
    <n v="2100"/>
    <n v="0"/>
    <n v="0"/>
    <n v="66"/>
    <n v="2166"/>
  </r>
  <r>
    <x v="1"/>
    <x v="9"/>
    <x v="1"/>
    <x v="6"/>
    <n v="3312"/>
    <n v="26"/>
    <n v="0"/>
    <n v="54"/>
    <n v="3392"/>
  </r>
  <r>
    <x v="1"/>
    <x v="9"/>
    <x v="1"/>
    <x v="1"/>
    <n v="1062"/>
    <n v="70"/>
    <n v="0"/>
    <n v="252"/>
    <n v="1384"/>
  </r>
  <r>
    <x v="1"/>
    <x v="9"/>
    <x v="1"/>
    <x v="2"/>
    <n v="2148"/>
    <n v="12"/>
    <n v="0"/>
    <n v="48"/>
    <n v="2208"/>
  </r>
  <r>
    <x v="1"/>
    <x v="9"/>
    <x v="2"/>
    <x v="3"/>
    <n v="1200"/>
    <n v="0"/>
    <n v="0"/>
    <n v="0"/>
    <n v="1200"/>
  </r>
  <r>
    <x v="1"/>
    <x v="9"/>
    <x v="2"/>
    <x v="0"/>
    <n v="900"/>
    <n v="0"/>
    <n v="0"/>
    <n v="66"/>
    <n v="966"/>
  </r>
  <r>
    <x v="1"/>
    <x v="9"/>
    <x v="2"/>
    <x v="1"/>
    <n v="864"/>
    <n v="0"/>
    <n v="0"/>
    <n v="66"/>
    <n v="930"/>
  </r>
  <r>
    <x v="1"/>
    <x v="9"/>
    <x v="4"/>
    <x v="3"/>
    <n v="2112"/>
    <n v="176"/>
    <n v="0"/>
    <n v="0"/>
    <n v="2288"/>
  </r>
  <r>
    <x v="1"/>
    <x v="9"/>
    <x v="4"/>
    <x v="0"/>
    <n v="1200"/>
    <n v="0"/>
    <n v="0"/>
    <n v="0"/>
    <n v="1200"/>
  </r>
  <r>
    <x v="1"/>
    <x v="9"/>
    <x v="4"/>
    <x v="1"/>
    <n v="951"/>
    <n v="0"/>
    <n v="0"/>
    <n v="54"/>
    <n v="1005"/>
  </r>
  <r>
    <x v="1"/>
    <x v="9"/>
    <x v="5"/>
    <x v="3"/>
    <n v="879"/>
    <n v="6"/>
    <n v="0"/>
    <n v="60"/>
    <n v="945"/>
  </r>
  <r>
    <x v="1"/>
    <x v="9"/>
    <x v="5"/>
    <x v="0"/>
    <n v="3066"/>
    <n v="88"/>
    <n v="0"/>
    <n v="330"/>
    <n v="3484"/>
  </r>
  <r>
    <x v="1"/>
    <x v="9"/>
    <x v="5"/>
    <x v="4"/>
    <n v="864"/>
    <n v="0"/>
    <n v="0"/>
    <n v="66"/>
    <n v="930"/>
  </r>
  <r>
    <x v="1"/>
    <x v="9"/>
    <x v="6"/>
    <x v="3"/>
    <n v="1110"/>
    <n v="12"/>
    <n v="0"/>
    <n v="12"/>
    <n v="1134"/>
  </r>
  <r>
    <x v="1"/>
    <x v="9"/>
    <x v="6"/>
    <x v="0"/>
    <n v="2139"/>
    <n v="12"/>
    <n v="0"/>
    <n v="48"/>
    <n v="2199"/>
  </r>
  <r>
    <x v="1"/>
    <x v="10"/>
    <x v="0"/>
    <x v="0"/>
    <n v="4750"/>
    <n v="144"/>
    <n v="0"/>
    <n v="198"/>
    <n v="5092"/>
  </r>
  <r>
    <x v="1"/>
    <x v="10"/>
    <x v="1"/>
    <x v="3"/>
    <n v="1605"/>
    <n v="72"/>
    <n v="0"/>
    <n v="144"/>
    <n v="1821"/>
  </r>
  <r>
    <x v="1"/>
    <x v="10"/>
    <x v="1"/>
    <x v="4"/>
    <n v="2130"/>
    <n v="0"/>
    <n v="0"/>
    <n v="48"/>
    <n v="2178"/>
  </r>
  <r>
    <x v="1"/>
    <x v="10"/>
    <x v="1"/>
    <x v="6"/>
    <n v="3277"/>
    <n v="72"/>
    <n v="0"/>
    <n v="36"/>
    <n v="3385"/>
  </r>
  <r>
    <x v="1"/>
    <x v="10"/>
    <x v="1"/>
    <x v="1"/>
    <n v="1827"/>
    <n v="30"/>
    <n v="0"/>
    <n v="114"/>
    <n v="1971"/>
  </r>
  <r>
    <x v="1"/>
    <x v="10"/>
    <x v="1"/>
    <x v="2"/>
    <n v="3321"/>
    <n v="66"/>
    <n v="0"/>
    <n v="36"/>
    <n v="3423"/>
  </r>
  <r>
    <x v="1"/>
    <x v="10"/>
    <x v="2"/>
    <x v="3"/>
    <n v="1065"/>
    <n v="0"/>
    <n v="0"/>
    <n v="24"/>
    <n v="1089"/>
  </r>
  <r>
    <x v="1"/>
    <x v="10"/>
    <x v="2"/>
    <x v="0"/>
    <n v="1083"/>
    <n v="0"/>
    <n v="0"/>
    <n v="24"/>
    <n v="1107"/>
  </r>
  <r>
    <x v="1"/>
    <x v="10"/>
    <x v="2"/>
    <x v="2"/>
    <n v="1065"/>
    <n v="0"/>
    <n v="0"/>
    <n v="24"/>
    <n v="1089"/>
  </r>
  <r>
    <x v="1"/>
    <x v="10"/>
    <x v="4"/>
    <x v="0"/>
    <n v="978"/>
    <n v="72"/>
    <n v="0"/>
    <n v="24"/>
    <n v="1074"/>
  </r>
  <r>
    <x v="1"/>
    <x v="10"/>
    <x v="4"/>
    <x v="1"/>
    <n v="2299"/>
    <n v="0"/>
    <n v="0"/>
    <n v="12"/>
    <n v="2311"/>
  </r>
  <r>
    <x v="1"/>
    <x v="10"/>
    <x v="4"/>
    <x v="2"/>
    <n v="1113"/>
    <n v="24"/>
    <n v="0"/>
    <n v="6"/>
    <n v="1143"/>
  </r>
  <r>
    <x v="1"/>
    <x v="10"/>
    <x v="5"/>
    <x v="3"/>
    <n v="2080"/>
    <n v="72"/>
    <n v="0"/>
    <n v="30"/>
    <n v="2182"/>
  </r>
  <r>
    <x v="1"/>
    <x v="10"/>
    <x v="5"/>
    <x v="0"/>
    <n v="3043"/>
    <n v="0"/>
    <n v="0"/>
    <n v="114"/>
    <n v="3157"/>
  </r>
  <r>
    <x v="1"/>
    <x v="10"/>
    <x v="5"/>
    <x v="6"/>
    <n v="1113"/>
    <n v="24"/>
    <n v="0"/>
    <n v="6"/>
    <n v="1143"/>
  </r>
  <r>
    <x v="1"/>
    <x v="10"/>
    <x v="6"/>
    <x v="0"/>
    <n v="3303"/>
    <n v="66"/>
    <n v="0"/>
    <n v="36"/>
    <n v="3405"/>
  </r>
  <r>
    <x v="1"/>
    <x v="10"/>
    <x v="6"/>
    <x v="4"/>
    <n v="1083"/>
    <n v="0"/>
    <n v="0"/>
    <n v="24"/>
    <n v="1107"/>
  </r>
  <r>
    <x v="1"/>
    <x v="10"/>
    <x v="6"/>
    <x v="1"/>
    <n v="1113"/>
    <n v="24"/>
    <n v="0"/>
    <n v="6"/>
    <n v="1143"/>
  </r>
  <r>
    <x v="1"/>
    <x v="11"/>
    <x v="0"/>
    <x v="0"/>
    <n v="1807"/>
    <n v="90"/>
    <m/>
    <n v="78"/>
    <n v="1975"/>
  </r>
  <r>
    <x v="1"/>
    <x v="11"/>
    <x v="0"/>
    <x v="4"/>
    <n v="1962"/>
    <n v="0"/>
    <m/>
    <n v="42"/>
    <n v="2004"/>
  </r>
  <r>
    <x v="1"/>
    <x v="11"/>
    <x v="0"/>
    <x v="1"/>
    <n v="1065"/>
    <n v="0"/>
    <m/>
    <n v="24"/>
    <n v="1089"/>
  </r>
  <r>
    <x v="1"/>
    <x v="11"/>
    <x v="1"/>
    <x v="3"/>
    <n v="1813"/>
    <n v="60"/>
    <m/>
    <n v="84"/>
    <n v="1957"/>
  </r>
  <r>
    <x v="1"/>
    <x v="11"/>
    <x v="1"/>
    <x v="4"/>
    <n v="1200"/>
    <n v="0"/>
    <m/>
    <n v="0"/>
    <n v="1200"/>
  </r>
  <r>
    <x v="1"/>
    <x v="11"/>
    <x v="1"/>
    <x v="6"/>
    <n v="3072"/>
    <n v="138"/>
    <m/>
    <n v="66"/>
    <n v="3276"/>
  </r>
  <r>
    <x v="1"/>
    <x v="11"/>
    <x v="1"/>
    <x v="1"/>
    <n v="997"/>
    <n v="42"/>
    <m/>
    <n v="18"/>
    <n v="1057"/>
  </r>
  <r>
    <x v="1"/>
    <x v="11"/>
    <x v="1"/>
    <x v="2"/>
    <n v="2097"/>
    <n v="44"/>
    <m/>
    <n v="48"/>
    <n v="2189"/>
  </r>
  <r>
    <x v="1"/>
    <x v="11"/>
    <x v="2"/>
    <x v="3"/>
    <n v="0"/>
    <n v="100"/>
    <m/>
    <n v="0"/>
    <n v="100"/>
  </r>
  <r>
    <x v="1"/>
    <x v="11"/>
    <x v="2"/>
    <x v="1"/>
    <n v="2172"/>
    <m/>
    <m/>
    <n v="36"/>
    <n v="2208"/>
  </r>
  <r>
    <x v="1"/>
    <x v="11"/>
    <x v="2"/>
    <x v="2"/>
    <n v="990"/>
    <m/>
    <m/>
    <n v="6"/>
    <n v="996"/>
  </r>
  <r>
    <x v="1"/>
    <x v="11"/>
    <x v="4"/>
    <x v="0"/>
    <n v="2049"/>
    <n v="66"/>
    <m/>
    <n v="54"/>
    <n v="2169"/>
  </r>
  <r>
    <x v="1"/>
    <x v="11"/>
    <x v="4"/>
    <x v="1"/>
    <n v="1023"/>
    <n v="72"/>
    <m/>
    <n v="12"/>
    <n v="1107"/>
  </r>
  <r>
    <x v="1"/>
    <x v="11"/>
    <x v="5"/>
    <x v="3"/>
    <n v="972"/>
    <n v="0"/>
    <m/>
    <n v="36"/>
    <n v="1008"/>
  </r>
  <r>
    <x v="1"/>
    <x v="11"/>
    <x v="5"/>
    <x v="0"/>
    <n v="3288"/>
    <n v="72"/>
    <m/>
    <n v="36"/>
    <n v="3396"/>
  </r>
  <r>
    <x v="1"/>
    <x v="11"/>
    <x v="6"/>
    <x v="3"/>
    <n v="2049"/>
    <n v="30"/>
    <m/>
    <n v="24"/>
    <n v="2103"/>
  </r>
  <r>
    <x v="1"/>
    <x v="11"/>
    <x v="6"/>
    <x v="0"/>
    <n v="2094"/>
    <n v="20"/>
    <m/>
    <n v="48"/>
    <n v="2162"/>
  </r>
  <r>
    <x v="2"/>
    <x v="0"/>
    <x v="0"/>
    <x v="0"/>
    <n v="3043"/>
    <n v="48"/>
    <m/>
    <n v="90"/>
    <n v="3181"/>
  </r>
  <r>
    <x v="2"/>
    <x v="0"/>
    <x v="0"/>
    <x v="4"/>
    <n v="2223"/>
    <n v="0"/>
    <m/>
    <n v="28"/>
    <n v="2251"/>
  </r>
  <r>
    <x v="2"/>
    <x v="0"/>
    <x v="1"/>
    <x v="3"/>
    <n v="1047"/>
    <n v="0"/>
    <m/>
    <n v="28"/>
    <n v="1075"/>
  </r>
  <r>
    <x v="2"/>
    <x v="0"/>
    <x v="1"/>
    <x v="4"/>
    <n v="991"/>
    <n v="0"/>
    <m/>
    <n v="36"/>
    <n v="1027"/>
  </r>
  <r>
    <x v="2"/>
    <x v="0"/>
    <x v="1"/>
    <x v="6"/>
    <n v="3262"/>
    <n v="19"/>
    <m/>
    <n v="42"/>
    <n v="3323"/>
  </r>
  <r>
    <x v="2"/>
    <x v="0"/>
    <x v="1"/>
    <x v="1"/>
    <n v="1845"/>
    <n v="64"/>
    <m/>
    <n v="102"/>
    <n v="2011"/>
  </r>
  <r>
    <x v="2"/>
    <x v="0"/>
    <x v="1"/>
    <x v="2"/>
    <n v="3331"/>
    <n v="30"/>
    <m/>
    <n v="36"/>
    <n v="3397"/>
  </r>
  <r>
    <x v="2"/>
    <x v="0"/>
    <x v="2"/>
    <x v="0"/>
    <n v="1047"/>
    <m/>
    <m/>
    <n v="28"/>
    <n v="1075"/>
  </r>
  <r>
    <x v="2"/>
    <x v="0"/>
    <x v="2"/>
    <x v="1"/>
    <n v="2167"/>
    <m/>
    <m/>
    <n v="36"/>
    <n v="2203"/>
  </r>
  <r>
    <x v="2"/>
    <x v="0"/>
    <x v="3"/>
    <x v="1"/>
    <n v="990"/>
    <n v="24"/>
    <n v="15"/>
    <n v="21"/>
    <n v="1050"/>
  </r>
  <r>
    <x v="2"/>
    <x v="0"/>
    <x v="4"/>
    <x v="3"/>
    <n v="987"/>
    <n v="0"/>
    <m/>
    <n v="30"/>
    <n v="1017"/>
  </r>
  <r>
    <x v="2"/>
    <x v="0"/>
    <x v="4"/>
    <x v="1"/>
    <n v="2275"/>
    <n v="19"/>
    <m/>
    <n v="12"/>
    <n v="2306"/>
  </r>
  <r>
    <x v="2"/>
    <x v="0"/>
    <x v="4"/>
    <x v="2"/>
    <n v="1112"/>
    <n v="18"/>
    <m/>
    <n v="6"/>
    <n v="1136"/>
  </r>
  <r>
    <x v="2"/>
    <x v="0"/>
    <x v="5"/>
    <x v="3"/>
    <n v="2154"/>
    <n v="24"/>
    <n v="0"/>
    <n v="42"/>
    <n v="2220"/>
  </r>
  <r>
    <x v="2"/>
    <x v="0"/>
    <x v="5"/>
    <x v="0"/>
    <n v="4133"/>
    <n v="59"/>
    <n v="0"/>
    <n v="108"/>
    <n v="4300"/>
  </r>
  <r>
    <x v="2"/>
    <x v="0"/>
    <x v="5"/>
    <x v="5"/>
    <n v="990"/>
    <n v="24"/>
    <n v="15"/>
    <n v="21"/>
    <n v="1050"/>
  </r>
  <r>
    <x v="2"/>
    <x v="0"/>
    <x v="5"/>
    <x v="6"/>
    <n v="2264"/>
    <n v="18"/>
    <n v="0"/>
    <n v="6"/>
    <n v="2288"/>
  </r>
  <r>
    <x v="2"/>
    <x v="0"/>
    <x v="6"/>
    <x v="3"/>
    <n v="1078"/>
    <n v="24"/>
    <m/>
    <n v="18"/>
    <n v="1120"/>
  </r>
  <r>
    <x v="2"/>
    <x v="0"/>
    <x v="6"/>
    <x v="0"/>
    <n v="1197"/>
    <n v="0"/>
    <m/>
    <n v="0"/>
    <n v="1197"/>
  </r>
  <r>
    <x v="2"/>
    <x v="0"/>
    <x v="6"/>
    <x v="1"/>
    <n v="1112"/>
    <n v="18"/>
    <m/>
    <n v="6"/>
    <n v="1136"/>
  </r>
  <r>
    <x v="2"/>
    <x v="1"/>
    <x v="0"/>
    <x v="0"/>
    <n v="2225"/>
    <n v="12"/>
    <m/>
    <n v="30"/>
    <n v="2267"/>
  </r>
  <r>
    <x v="2"/>
    <x v="1"/>
    <x v="0"/>
    <x v="4"/>
    <n v="1179"/>
    <m/>
    <m/>
    <m/>
    <n v="1179"/>
  </r>
  <r>
    <x v="2"/>
    <x v="1"/>
    <x v="0"/>
    <x v="6"/>
    <n v="1152"/>
    <n v="6"/>
    <m/>
    <n v="2"/>
    <n v="1160"/>
  </r>
  <r>
    <x v="2"/>
    <x v="1"/>
    <x v="1"/>
    <x v="3"/>
    <n v="1179"/>
    <m/>
    <m/>
    <m/>
    <n v="1179"/>
  </r>
  <r>
    <x v="2"/>
    <x v="1"/>
    <x v="1"/>
    <x v="4"/>
    <n v="2185"/>
    <m/>
    <m/>
    <n v="36"/>
    <n v="2221"/>
  </r>
  <r>
    <x v="2"/>
    <x v="1"/>
    <x v="1"/>
    <x v="6"/>
    <n v="1104"/>
    <n v="48"/>
    <m/>
    <n v="6"/>
    <n v="1158"/>
  </r>
  <r>
    <x v="2"/>
    <x v="1"/>
    <x v="1"/>
    <x v="1"/>
    <n v="792"/>
    <m/>
    <m/>
    <n v="90"/>
    <n v="882"/>
  </r>
  <r>
    <x v="2"/>
    <x v="1"/>
    <x v="1"/>
    <x v="2"/>
    <n v="2249"/>
    <n v="30"/>
    <m/>
    <n v="18"/>
    <n v="2297"/>
  </r>
  <r>
    <x v="2"/>
    <x v="1"/>
    <x v="2"/>
    <x v="3"/>
    <n v="1149"/>
    <m/>
    <m/>
    <n v="12"/>
    <n v="1161"/>
  </r>
  <r>
    <x v="2"/>
    <x v="1"/>
    <x v="2"/>
    <x v="0"/>
    <n v="1179"/>
    <m/>
    <m/>
    <m/>
    <n v="1179"/>
  </r>
  <r>
    <x v="2"/>
    <x v="1"/>
    <x v="2"/>
    <x v="1"/>
    <n v="1036"/>
    <m/>
    <m/>
    <n v="24"/>
    <n v="1060"/>
  </r>
  <r>
    <x v="2"/>
    <x v="1"/>
    <x v="4"/>
    <x v="3"/>
    <n v="1152"/>
    <n v="6"/>
    <m/>
    <n v="2"/>
    <n v="1160"/>
  </r>
  <r>
    <x v="2"/>
    <x v="1"/>
    <x v="4"/>
    <x v="0"/>
    <n v="1104"/>
    <n v="48"/>
    <m/>
    <n v="6"/>
    <n v="1158"/>
  </r>
  <r>
    <x v="2"/>
    <x v="1"/>
    <x v="4"/>
    <x v="2"/>
    <n v="1152"/>
    <m/>
    <m/>
    <m/>
    <n v="1152"/>
  </r>
  <r>
    <x v="2"/>
    <x v="1"/>
    <x v="5"/>
    <x v="0"/>
    <n v="1828"/>
    <m/>
    <m/>
    <n v="114"/>
    <n v="1942"/>
  </r>
  <r>
    <x v="2"/>
    <x v="1"/>
    <x v="5"/>
    <x v="2"/>
    <n v="1111"/>
    <n v="13"/>
    <m/>
    <m/>
    <n v="1124"/>
  </r>
  <r>
    <x v="2"/>
    <x v="1"/>
    <x v="6"/>
    <x v="3"/>
    <n v="1076"/>
    <n v="12"/>
    <m/>
    <n v="18"/>
    <n v="1106"/>
  </r>
  <r>
    <x v="2"/>
    <x v="1"/>
    <x v="6"/>
    <x v="0"/>
    <n v="1173"/>
    <n v="18"/>
    <m/>
    <m/>
    <n v="1191"/>
  </r>
  <r>
    <x v="2"/>
    <x v="1"/>
    <x v="6"/>
    <x v="1"/>
    <n v="2263"/>
    <n v="13"/>
    <m/>
    <m/>
    <n v="2276"/>
  </r>
  <r>
    <x v="2"/>
    <x v="2"/>
    <x v="0"/>
    <x v="0"/>
    <n v="1878"/>
    <n v="110"/>
    <m/>
    <n v="60"/>
    <n v="2048"/>
  </r>
  <r>
    <x v="2"/>
    <x v="2"/>
    <x v="0"/>
    <x v="4"/>
    <n v="840"/>
    <n v="132"/>
    <m/>
    <n v="30"/>
    <n v="1002"/>
  </r>
  <r>
    <x v="2"/>
    <x v="2"/>
    <x v="0"/>
    <x v="1"/>
    <n v="950"/>
    <n v="42"/>
    <m/>
    <n v="24"/>
    <n v="1016"/>
  </r>
  <r>
    <x v="2"/>
    <x v="2"/>
    <x v="0"/>
    <x v="2"/>
    <n v="1029"/>
    <n v="92"/>
    <m/>
    <m/>
    <n v="1121"/>
  </r>
  <r>
    <x v="2"/>
    <x v="2"/>
    <x v="1"/>
    <x v="3"/>
    <n v="807"/>
    <n v="84"/>
    <m/>
    <n v="42"/>
    <n v="933"/>
  </r>
  <r>
    <x v="2"/>
    <x v="2"/>
    <x v="1"/>
    <x v="4"/>
    <n v="1152"/>
    <m/>
    <m/>
    <m/>
    <n v="1152"/>
  </r>
  <r>
    <x v="2"/>
    <x v="2"/>
    <x v="1"/>
    <x v="5"/>
    <n v="747"/>
    <n v="84"/>
    <m/>
    <n v="60"/>
    <n v="891"/>
  </r>
  <r>
    <x v="2"/>
    <x v="2"/>
    <x v="1"/>
    <x v="6"/>
    <n v="1673"/>
    <n v="42"/>
    <m/>
    <n v="42"/>
    <n v="2211"/>
  </r>
  <r>
    <x v="2"/>
    <x v="2"/>
    <x v="1"/>
    <x v="1"/>
    <n v="627"/>
    <n v="12"/>
    <m/>
    <n v="99"/>
    <n v="738"/>
  </r>
  <r>
    <x v="2"/>
    <x v="2"/>
    <x v="1"/>
    <x v="2"/>
    <n v="2202"/>
    <n v="26"/>
    <m/>
    <n v="30"/>
    <n v="2258"/>
  </r>
  <r>
    <x v="2"/>
    <x v="2"/>
    <x v="3"/>
    <x v="1"/>
    <n v="747"/>
    <n v="84"/>
    <m/>
    <n v="60"/>
    <n v="891"/>
  </r>
  <r>
    <x v="2"/>
    <x v="2"/>
    <x v="2"/>
    <x v="3"/>
    <n v="840"/>
    <n v="132"/>
    <m/>
    <n v="30"/>
    <n v="1002"/>
  </r>
  <r>
    <x v="2"/>
    <x v="2"/>
    <x v="2"/>
    <x v="1"/>
    <n v="1152"/>
    <m/>
    <m/>
    <m/>
    <n v="1152"/>
  </r>
  <r>
    <x v="2"/>
    <x v="2"/>
    <x v="4"/>
    <x v="0"/>
    <n v="1065"/>
    <n v="28"/>
    <m/>
    <n v="18"/>
    <n v="1111"/>
  </r>
  <r>
    <x v="2"/>
    <x v="2"/>
    <x v="4"/>
    <x v="1"/>
    <n v="1062"/>
    <n v="14"/>
    <m/>
    <n v="24"/>
    <n v="1100"/>
  </r>
  <r>
    <x v="2"/>
    <x v="2"/>
    <x v="5"/>
    <x v="3"/>
    <n v="950"/>
    <n v="42"/>
    <m/>
    <n v="24"/>
    <n v="1016"/>
  </r>
  <r>
    <x v="2"/>
    <x v="2"/>
    <x v="5"/>
    <x v="0"/>
    <n v="3588"/>
    <n v="110"/>
    <m/>
    <n v="186"/>
    <n v="3884"/>
  </r>
  <r>
    <x v="2"/>
    <x v="2"/>
    <x v="6"/>
    <x v="3"/>
    <n v="2100"/>
    <n v="118"/>
    <m/>
    <n v="18"/>
    <n v="2236"/>
  </r>
  <r>
    <x v="2"/>
    <x v="2"/>
    <x v="6"/>
    <x v="0"/>
    <n v="1131"/>
    <m/>
    <m/>
    <n v="12"/>
    <n v="1143"/>
  </r>
  <r>
    <x v="2"/>
    <x v="3"/>
    <x v="0"/>
    <x v="0"/>
    <n v="2771"/>
    <n v="96"/>
    <m/>
    <n v="114"/>
    <n v="2981"/>
  </r>
  <r>
    <x v="2"/>
    <x v="3"/>
    <x v="0"/>
    <x v="4"/>
    <n v="1017"/>
    <n v="30"/>
    <m/>
    <n v="24"/>
    <n v="1071"/>
  </r>
  <r>
    <x v="2"/>
    <x v="3"/>
    <x v="1"/>
    <x v="3"/>
    <n v="1739"/>
    <n v="42"/>
    <m/>
    <n v="102"/>
    <n v="1883"/>
  </r>
  <r>
    <x v="2"/>
    <x v="3"/>
    <x v="1"/>
    <x v="4"/>
    <n v="855"/>
    <n v="42"/>
    <m/>
    <n v="60"/>
    <n v="957"/>
  </r>
  <r>
    <x v="2"/>
    <x v="3"/>
    <x v="1"/>
    <x v="6"/>
    <n v="3015"/>
    <n v="66"/>
    <m/>
    <n v="100"/>
    <n v="3181"/>
  </r>
  <r>
    <x v="2"/>
    <x v="3"/>
    <x v="1"/>
    <x v="1"/>
    <n v="1821"/>
    <n v="60"/>
    <m/>
    <n v="90"/>
    <n v="1971"/>
  </r>
  <r>
    <x v="2"/>
    <x v="3"/>
    <x v="1"/>
    <x v="2"/>
    <n v="2016"/>
    <n v="30"/>
    <m/>
    <n v="72"/>
    <n v="2118"/>
  </r>
  <r>
    <x v="2"/>
    <x v="3"/>
    <x v="2"/>
    <x v="0"/>
    <n v="855"/>
    <n v="42"/>
    <m/>
    <n v="60"/>
    <n v="957"/>
  </r>
  <r>
    <x v="2"/>
    <x v="3"/>
    <x v="2"/>
    <x v="1"/>
    <n v="1017"/>
    <n v="30"/>
    <m/>
    <n v="24"/>
    <n v="1071"/>
  </r>
  <r>
    <x v="2"/>
    <x v="3"/>
    <x v="4"/>
    <x v="3"/>
    <n v="1032"/>
    <n v="54"/>
    <m/>
    <n v="12"/>
    <n v="1098"/>
  </r>
  <r>
    <x v="2"/>
    <x v="3"/>
    <x v="4"/>
    <x v="0"/>
    <n v="1056"/>
    <n v="12"/>
    <m/>
    <n v="28"/>
    <n v="1096"/>
  </r>
  <r>
    <x v="2"/>
    <x v="3"/>
    <x v="4"/>
    <x v="2"/>
    <n v="1056"/>
    <n v="60"/>
    <m/>
    <m/>
    <n v="1116"/>
  </r>
  <r>
    <x v="2"/>
    <x v="3"/>
    <x v="5"/>
    <x v="3"/>
    <n v="1017"/>
    <n v="30"/>
    <m/>
    <n v="24"/>
    <n v="1071"/>
  </r>
  <r>
    <x v="2"/>
    <x v="3"/>
    <x v="5"/>
    <x v="0"/>
    <n v="2748"/>
    <n v="60"/>
    <m/>
    <n v="150"/>
    <n v="2958"/>
  </r>
  <r>
    <x v="2"/>
    <x v="3"/>
    <x v="5"/>
    <x v="6"/>
    <n v="1056"/>
    <n v="60"/>
    <m/>
    <m/>
    <n v="1116"/>
  </r>
  <r>
    <x v="2"/>
    <x v="3"/>
    <x v="6"/>
    <x v="0"/>
    <n v="1092"/>
    <n v="12"/>
    <m/>
    <n v="18"/>
    <n v="1122"/>
  </r>
  <r>
    <x v="2"/>
    <x v="3"/>
    <x v="6"/>
    <x v="1"/>
    <n v="1056"/>
    <n v="60"/>
    <m/>
    <m/>
    <n v="1116"/>
  </r>
  <r>
    <x v="2"/>
    <x v="4"/>
    <x v="0"/>
    <x v="0"/>
    <n v="1866"/>
    <n v="60"/>
    <m/>
    <n v="84"/>
    <n v="2010"/>
  </r>
  <r>
    <x v="2"/>
    <x v="4"/>
    <x v="0"/>
    <x v="4"/>
    <n v="1104"/>
    <n v="48"/>
    <m/>
    <m/>
    <n v="1152"/>
  </r>
  <r>
    <x v="2"/>
    <x v="4"/>
    <x v="0"/>
    <x v="1"/>
    <n v="1077"/>
    <n v="24"/>
    <m/>
    <n v="12"/>
    <n v="1113"/>
  </r>
  <r>
    <x v="2"/>
    <x v="4"/>
    <x v="0"/>
    <x v="2"/>
    <n v="960"/>
    <n v="132"/>
    <m/>
    <n v="6"/>
    <n v="1098"/>
  </r>
  <r>
    <x v="2"/>
    <x v="4"/>
    <x v="1"/>
    <x v="3"/>
    <n v="801"/>
    <n v="60"/>
    <m/>
    <n v="60"/>
    <n v="921"/>
  </r>
  <r>
    <x v="2"/>
    <x v="4"/>
    <x v="1"/>
    <x v="4"/>
    <n v="2112"/>
    <m/>
    <m/>
    <n v="54"/>
    <n v="2166"/>
  </r>
  <r>
    <x v="2"/>
    <x v="4"/>
    <x v="1"/>
    <x v="6"/>
    <n v="2187"/>
    <n v="50"/>
    <m/>
    <n v="30"/>
    <n v="2267"/>
  </r>
  <r>
    <x v="2"/>
    <x v="4"/>
    <x v="1"/>
    <x v="1"/>
    <n v="1062"/>
    <m/>
    <m/>
    <n v="30"/>
    <n v="1092"/>
  </r>
  <r>
    <x v="2"/>
    <x v="4"/>
    <x v="1"/>
    <x v="2"/>
    <n v="9920"/>
    <n v="30"/>
    <m/>
    <n v="30"/>
    <n v="1050"/>
  </r>
  <r>
    <x v="2"/>
    <x v="4"/>
    <x v="2"/>
    <x v="3"/>
    <n v="1065"/>
    <m/>
    <m/>
    <n v="24"/>
    <n v="1089"/>
  </r>
  <r>
    <x v="2"/>
    <x v="4"/>
    <x v="2"/>
    <x v="1"/>
    <n v="1104"/>
    <n v="48"/>
    <m/>
    <m/>
    <n v="1152"/>
  </r>
  <r>
    <x v="2"/>
    <x v="4"/>
    <x v="3"/>
    <x v="1"/>
    <n v="987"/>
    <n v="50"/>
    <m/>
    <n v="30"/>
    <n v="1067"/>
  </r>
  <r>
    <x v="2"/>
    <x v="4"/>
    <x v="4"/>
    <x v="0"/>
    <n v="1200"/>
    <m/>
    <m/>
    <m/>
    <n v="1200"/>
  </r>
  <r>
    <x v="2"/>
    <x v="4"/>
    <x v="4"/>
    <x v="5"/>
    <n v="987"/>
    <n v="50"/>
    <m/>
    <n v="30"/>
    <n v="1067"/>
  </r>
  <r>
    <x v="2"/>
    <x v="4"/>
    <x v="5"/>
    <x v="3"/>
    <n v="2181"/>
    <n v="72"/>
    <m/>
    <n v="12"/>
    <n v="2265"/>
  </r>
  <r>
    <x v="2"/>
    <x v="4"/>
    <x v="5"/>
    <x v="0"/>
    <n v="2049"/>
    <n v="50"/>
    <m/>
    <n v="60"/>
    <n v="2159"/>
  </r>
  <r>
    <x v="2"/>
    <x v="4"/>
    <x v="6"/>
    <x v="3"/>
    <n v="960"/>
    <n v="132"/>
    <m/>
    <n v="6"/>
    <n v="1098"/>
  </r>
  <r>
    <x v="2"/>
    <x v="4"/>
    <x v="6"/>
    <x v="0"/>
    <n v="1914"/>
    <n v="48"/>
    <m/>
    <n v="84"/>
    <n v="2046"/>
  </r>
  <r>
    <x v="2"/>
    <x v="5"/>
    <x v="0"/>
    <x v="4"/>
    <n v="1149"/>
    <n v="30"/>
    <m/>
    <m/>
    <n v="1179"/>
  </r>
  <r>
    <x v="2"/>
    <x v="5"/>
    <x v="0"/>
    <x v="0"/>
    <n v="822"/>
    <n v="24"/>
    <m/>
    <n v="60"/>
    <n v="906"/>
  </r>
  <r>
    <x v="2"/>
    <x v="5"/>
    <x v="1"/>
    <x v="3"/>
    <n v="822"/>
    <n v="24"/>
    <m/>
    <n v="60"/>
    <n v="906"/>
  </r>
  <r>
    <x v="2"/>
    <x v="5"/>
    <x v="1"/>
    <x v="6"/>
    <n v="1119"/>
    <n v="54"/>
    <m/>
    <m/>
    <n v="1173"/>
  </r>
  <r>
    <x v="2"/>
    <x v="5"/>
    <x v="1"/>
    <x v="1"/>
    <n v="1623"/>
    <n v="108"/>
    <m/>
    <n v="119"/>
    <n v="1850"/>
  </r>
  <r>
    <x v="2"/>
    <x v="5"/>
    <x v="1"/>
    <x v="2"/>
    <n v="1867"/>
    <n v="96"/>
    <m/>
    <n v="60"/>
    <n v="2023"/>
  </r>
  <r>
    <x v="2"/>
    <x v="5"/>
    <x v="2"/>
    <x v="0"/>
    <n v="1047"/>
    <m/>
    <m/>
    <n v="30"/>
    <n v="1077"/>
  </r>
  <r>
    <x v="2"/>
    <x v="5"/>
    <x v="2"/>
    <x v="1"/>
    <n v="1149"/>
    <n v="30"/>
    <m/>
    <m/>
    <n v="1179"/>
  </r>
  <r>
    <x v="2"/>
    <x v="5"/>
    <x v="3"/>
    <x v="6"/>
    <n v="1100"/>
    <n v="18"/>
    <m/>
    <n v="6"/>
    <n v="1124"/>
  </r>
  <r>
    <x v="2"/>
    <x v="5"/>
    <x v="4"/>
    <x v="0"/>
    <n v="1119"/>
    <n v="54"/>
    <m/>
    <m/>
    <n v="1173"/>
  </r>
  <r>
    <x v="2"/>
    <x v="5"/>
    <x v="4"/>
    <x v="1"/>
    <n v="1100"/>
    <n v="18"/>
    <m/>
    <n v="6"/>
    <n v="1124"/>
  </r>
  <r>
    <x v="2"/>
    <x v="5"/>
    <x v="5"/>
    <x v="3"/>
    <n v="1149"/>
    <n v="30"/>
    <m/>
    <m/>
    <n v="1179"/>
  </r>
  <r>
    <x v="2"/>
    <x v="5"/>
    <x v="5"/>
    <x v="0"/>
    <n v="2569"/>
    <n v="168"/>
    <m/>
    <n v="84"/>
    <n v="2821"/>
  </r>
  <r>
    <x v="2"/>
    <x v="5"/>
    <x v="5"/>
    <x v="5"/>
    <n v="1100"/>
    <n v="18"/>
    <m/>
    <n v="6"/>
    <n v="1124"/>
  </r>
  <r>
    <x v="2"/>
    <x v="5"/>
    <x v="6"/>
    <x v="0"/>
    <n v="921"/>
    <n v="36"/>
    <m/>
    <n v="36"/>
    <n v="993"/>
  </r>
  <r>
    <x v="2"/>
    <x v="5"/>
    <x v="6"/>
    <x v="1"/>
    <n v="946"/>
    <n v="60"/>
    <m/>
    <n v="24"/>
    <n v="1030"/>
  </r>
  <r>
    <x v="2"/>
    <x v="6"/>
    <x v="0"/>
    <x v="0"/>
    <n v="1734"/>
    <n v="125"/>
    <m/>
    <n v="66"/>
    <n v="1926"/>
  </r>
  <r>
    <x v="2"/>
    <x v="6"/>
    <x v="0"/>
    <x v="4"/>
    <n v="993"/>
    <m/>
    <m/>
    <n v="36"/>
    <n v="1029"/>
  </r>
  <r>
    <x v="2"/>
    <x v="6"/>
    <x v="0"/>
    <x v="1"/>
    <n v="933"/>
    <n v="12"/>
    <m/>
    <n v="48"/>
    <n v="993"/>
  </r>
  <r>
    <x v="2"/>
    <x v="6"/>
    <x v="1"/>
    <x v="3"/>
    <n v="1032"/>
    <n v="36"/>
    <m/>
    <n v="24"/>
    <n v="1092"/>
  </r>
  <r>
    <x v="2"/>
    <x v="6"/>
    <x v="1"/>
    <x v="4"/>
    <n v="1062"/>
    <m/>
    <m/>
    <n v="30"/>
    <n v="1092"/>
  </r>
  <r>
    <x v="2"/>
    <x v="6"/>
    <x v="1"/>
    <x v="6"/>
    <n v="702"/>
    <n v="90"/>
    <m/>
    <n v="42"/>
    <n v="834"/>
  </r>
  <r>
    <x v="2"/>
    <x v="6"/>
    <x v="1"/>
    <x v="1"/>
    <n v="1497"/>
    <m/>
    <m/>
    <n v="162"/>
    <n v="1659"/>
  </r>
  <r>
    <x v="2"/>
    <x v="6"/>
    <x v="1"/>
    <x v="2"/>
    <n v="1053"/>
    <n v="24"/>
    <m/>
    <n v="24"/>
    <n v="1101"/>
  </r>
  <r>
    <x v="2"/>
    <x v="6"/>
    <x v="2"/>
    <x v="0"/>
    <n v="1062"/>
    <m/>
    <m/>
    <n v="30"/>
    <n v="1092"/>
  </r>
  <r>
    <x v="2"/>
    <x v="6"/>
    <x v="2"/>
    <x v="1"/>
    <n v="993"/>
    <m/>
    <m/>
    <n v="36"/>
    <n v="1029"/>
  </r>
  <r>
    <x v="2"/>
    <x v="6"/>
    <x v="4"/>
    <x v="3"/>
    <n v="702"/>
    <n v="90"/>
    <m/>
    <n v="42"/>
    <n v="834"/>
  </r>
  <r>
    <x v="2"/>
    <x v="6"/>
    <x v="4"/>
    <x v="1"/>
    <n v="1069"/>
    <n v="69"/>
    <m/>
    <m/>
    <n v="1138"/>
  </r>
  <r>
    <x v="2"/>
    <x v="6"/>
    <x v="5"/>
    <x v="3"/>
    <n v="1926"/>
    <n v="12"/>
    <m/>
    <n v="84"/>
    <n v="2022"/>
  </r>
  <r>
    <x v="2"/>
    <x v="6"/>
    <x v="5"/>
    <x v="0"/>
    <n v="1497"/>
    <m/>
    <m/>
    <n v="52"/>
    <n v="1549"/>
  </r>
  <r>
    <x v="2"/>
    <x v="6"/>
    <x v="5"/>
    <x v="6"/>
    <n v="1069"/>
    <n v="69"/>
    <m/>
    <m/>
    <n v="1138"/>
  </r>
  <r>
    <x v="2"/>
    <x v="6"/>
    <x v="6"/>
    <x v="0"/>
    <n v="1053"/>
    <n v="24"/>
    <m/>
    <n v="24"/>
    <n v="1101"/>
  </r>
  <r>
    <x v="2"/>
    <x v="7"/>
    <x v="0"/>
    <x v="0"/>
    <n v="1610"/>
    <n v="296"/>
    <m/>
    <n v="52"/>
    <n v="1958"/>
  </r>
  <r>
    <x v="2"/>
    <x v="7"/>
    <x v="0"/>
    <x v="4"/>
    <n v="975"/>
    <n v="138"/>
    <m/>
    <m/>
    <n v="1113"/>
  </r>
  <r>
    <x v="2"/>
    <x v="7"/>
    <x v="0"/>
    <x v="1"/>
    <n v="1104"/>
    <n v="24"/>
    <m/>
    <n v="6"/>
    <n v="1134"/>
  </r>
  <r>
    <x v="2"/>
    <x v="7"/>
    <x v="1"/>
    <x v="3"/>
    <n v="776"/>
    <n v="80"/>
    <m/>
    <n v="52"/>
    <n v="908"/>
  </r>
  <r>
    <x v="2"/>
    <x v="7"/>
    <x v="1"/>
    <x v="4"/>
    <n v="1200"/>
    <m/>
    <m/>
    <m/>
    <n v="1200"/>
  </r>
  <r>
    <x v="2"/>
    <x v="7"/>
    <x v="1"/>
    <x v="6"/>
    <n v="1683"/>
    <n v="306"/>
    <m/>
    <n v="42"/>
    <n v="2031"/>
  </r>
  <r>
    <x v="2"/>
    <x v="7"/>
    <x v="1"/>
    <x v="1"/>
    <n v="1587"/>
    <n v="30"/>
    <m/>
    <n v="170"/>
    <n v="1787"/>
  </r>
  <r>
    <x v="2"/>
    <x v="7"/>
    <x v="1"/>
    <x v="2"/>
    <n v="882"/>
    <n v="60"/>
    <m/>
    <n v="48"/>
    <n v="990"/>
  </r>
  <r>
    <x v="2"/>
    <x v="7"/>
    <x v="2"/>
    <x v="3"/>
    <n v="975"/>
    <n v="138"/>
    <m/>
    <m/>
    <n v="1113"/>
  </r>
  <r>
    <x v="2"/>
    <x v="7"/>
    <x v="2"/>
    <x v="0"/>
    <n v="1200"/>
    <m/>
    <m/>
    <m/>
    <n v="1200"/>
  </r>
  <r>
    <x v="2"/>
    <x v="7"/>
    <x v="4"/>
    <x v="3"/>
    <n v="834"/>
    <n v="216"/>
    <m/>
    <m/>
    <n v="1050"/>
  </r>
  <r>
    <x v="2"/>
    <x v="7"/>
    <x v="4"/>
    <x v="1"/>
    <n v="849"/>
    <n v="90"/>
    <m/>
    <n v="42"/>
    <n v="981"/>
  </r>
  <r>
    <x v="2"/>
    <x v="7"/>
    <x v="5"/>
    <x v="3"/>
    <n v="1104"/>
    <n v="24"/>
    <m/>
    <n v="6"/>
    <n v="1134"/>
  </r>
  <r>
    <x v="2"/>
    <x v="7"/>
    <x v="5"/>
    <x v="0"/>
    <n v="2436"/>
    <n v="120"/>
    <m/>
    <n v="177"/>
    <n v="2733"/>
  </r>
  <r>
    <x v="2"/>
    <x v="7"/>
    <x v="5"/>
    <x v="2"/>
    <n v="991"/>
    <n v="48"/>
    <m/>
    <n v="15"/>
    <n v="1054"/>
  </r>
  <r>
    <x v="2"/>
    <x v="7"/>
    <x v="6"/>
    <x v="3"/>
    <n v="739"/>
    <n v="66"/>
    <m/>
    <n v="67"/>
    <n v="872"/>
  </r>
  <r>
    <x v="2"/>
    <x v="7"/>
    <x v="6"/>
    <x v="0"/>
    <n v="882"/>
    <n v="60"/>
    <m/>
    <n v="19"/>
    <n v="961"/>
  </r>
  <r>
    <x v="2"/>
    <x v="7"/>
    <x v="6"/>
    <x v="1"/>
    <n v="991"/>
    <n v="48"/>
    <m/>
    <m/>
    <n v="1039"/>
  </r>
  <r>
    <x v="2"/>
    <x v="8"/>
    <x v="0"/>
    <x v="0"/>
    <n v="1770"/>
    <n v="48"/>
    <m/>
    <n v="114"/>
    <n v="1932"/>
  </r>
  <r>
    <x v="2"/>
    <x v="8"/>
    <x v="0"/>
    <x v="4"/>
    <n v="783"/>
    <m/>
    <m/>
    <n v="42"/>
    <n v="825"/>
  </r>
  <r>
    <x v="2"/>
    <x v="8"/>
    <x v="0"/>
    <x v="5"/>
    <n v="893"/>
    <n v="54"/>
    <m/>
    <n v="42"/>
    <n v="989"/>
  </r>
  <r>
    <x v="2"/>
    <x v="8"/>
    <x v="1"/>
    <x v="3"/>
    <n v="744"/>
    <n v="48"/>
    <m/>
    <n v="84"/>
    <n v="876"/>
  </r>
  <r>
    <x v="2"/>
    <x v="8"/>
    <x v="1"/>
    <x v="4"/>
    <n v="1086"/>
    <m/>
    <m/>
    <n v="24"/>
    <n v="1110"/>
  </r>
  <r>
    <x v="2"/>
    <x v="8"/>
    <x v="1"/>
    <x v="6"/>
    <n v="2028"/>
    <n v="24"/>
    <m/>
    <n v="72"/>
    <n v="2124"/>
  </r>
  <r>
    <x v="2"/>
    <x v="8"/>
    <x v="1"/>
    <x v="1"/>
    <n v="2733"/>
    <n v="30"/>
    <n v="2"/>
    <n v="162"/>
    <n v="2927"/>
  </r>
  <r>
    <x v="2"/>
    <x v="8"/>
    <x v="1"/>
    <x v="2"/>
    <n v="1992"/>
    <n v="48"/>
    <m/>
    <n v="66"/>
    <n v="2106"/>
  </r>
  <r>
    <x v="2"/>
    <x v="8"/>
    <x v="2"/>
    <x v="3"/>
    <n v="783"/>
    <m/>
    <n v="60"/>
    <n v="42"/>
    <n v="885"/>
  </r>
  <r>
    <x v="2"/>
    <x v="8"/>
    <x v="2"/>
    <x v="0"/>
    <n v="1086"/>
    <m/>
    <m/>
    <n v="24"/>
    <n v="1110"/>
  </r>
  <r>
    <x v="2"/>
    <x v="8"/>
    <x v="3"/>
    <x v="3"/>
    <n v="893"/>
    <n v="54"/>
    <m/>
    <n v="42"/>
    <n v="989"/>
  </r>
  <r>
    <x v="2"/>
    <x v="8"/>
    <x v="4"/>
    <x v="0"/>
    <n v="2028"/>
    <n v="24"/>
    <m/>
    <n v="72"/>
    <n v="2124"/>
  </r>
  <r>
    <x v="2"/>
    <x v="8"/>
    <x v="4"/>
    <x v="1"/>
    <n v="1125"/>
    <n v="24"/>
    <m/>
    <m/>
    <n v="1149"/>
  </r>
  <r>
    <x v="2"/>
    <x v="8"/>
    <x v="5"/>
    <x v="0"/>
    <n v="2733"/>
    <n v="30"/>
    <n v="2"/>
    <n v="162"/>
    <n v="2927"/>
  </r>
  <r>
    <x v="2"/>
    <x v="8"/>
    <x v="5"/>
    <x v="6"/>
    <n v="1125"/>
    <n v="24"/>
    <m/>
    <m/>
    <n v="1149"/>
  </r>
  <r>
    <x v="2"/>
    <x v="8"/>
    <x v="6"/>
    <x v="3"/>
    <n v="1026"/>
    <m/>
    <m/>
    <n v="30"/>
    <n v="1056"/>
  </r>
  <r>
    <x v="2"/>
    <x v="8"/>
    <x v="6"/>
    <x v="0"/>
    <n v="966"/>
    <n v="48"/>
    <m/>
    <n v="36"/>
    <n v="1050"/>
  </r>
  <r>
    <x v="2"/>
    <x v="9"/>
    <x v="0"/>
    <x v="0"/>
    <n v="1836"/>
    <n v="28"/>
    <m/>
    <n v="110"/>
    <n v="1974"/>
  </r>
  <r>
    <x v="2"/>
    <x v="9"/>
    <x v="0"/>
    <x v="4"/>
    <n v="1107"/>
    <m/>
    <m/>
    <n v="24"/>
    <n v="1131"/>
  </r>
  <r>
    <x v="2"/>
    <x v="9"/>
    <x v="0"/>
    <x v="1"/>
    <n v="997"/>
    <m/>
    <m/>
    <n v="36"/>
    <n v="1033"/>
  </r>
  <r>
    <x v="2"/>
    <x v="9"/>
    <x v="1"/>
    <x v="3"/>
    <n v="951"/>
    <m/>
    <m/>
    <n v="54"/>
    <n v="1005"/>
  </r>
  <r>
    <x v="2"/>
    <x v="9"/>
    <x v="1"/>
    <x v="4"/>
    <n v="1083"/>
    <m/>
    <m/>
    <n v="24"/>
    <n v="1107"/>
  </r>
  <r>
    <x v="2"/>
    <x v="9"/>
    <x v="1"/>
    <x v="6"/>
    <n v="3399"/>
    <m/>
    <m/>
    <n v="36"/>
    <n v="3435"/>
  </r>
  <r>
    <x v="2"/>
    <x v="9"/>
    <x v="1"/>
    <x v="1"/>
    <n v="3090"/>
    <m/>
    <m/>
    <n v="102"/>
    <n v="3192"/>
  </r>
  <r>
    <x v="2"/>
    <x v="9"/>
    <x v="1"/>
    <x v="2"/>
    <n v="1995"/>
    <n v="28"/>
    <n v="12"/>
    <n v="66"/>
    <n v="2101"/>
  </r>
  <r>
    <x v="2"/>
    <x v="9"/>
    <x v="2"/>
    <x v="3"/>
    <n v="1107"/>
    <m/>
    <m/>
    <n v="24"/>
    <n v="1131"/>
  </r>
  <r>
    <x v="2"/>
    <x v="9"/>
    <x v="2"/>
    <x v="0"/>
    <n v="1083"/>
    <m/>
    <m/>
    <n v="24"/>
    <n v="1107"/>
  </r>
  <r>
    <x v="2"/>
    <x v="9"/>
    <x v="4"/>
    <x v="0"/>
    <n v="2400"/>
    <m/>
    <m/>
    <m/>
    <n v="2400"/>
  </r>
  <r>
    <x v="2"/>
    <x v="9"/>
    <x v="4"/>
    <x v="1"/>
    <n v="999"/>
    <m/>
    <m/>
    <n v="36"/>
    <n v="1035"/>
  </r>
  <r>
    <x v="2"/>
    <x v="9"/>
    <x v="5"/>
    <x v="0"/>
    <n v="3075"/>
    <m/>
    <m/>
    <n v="96"/>
    <n v="3171"/>
  </r>
  <r>
    <x v="2"/>
    <x v="9"/>
    <x v="5"/>
    <x v="5"/>
    <n v="1031"/>
    <n v="42"/>
    <m/>
    <n v="12"/>
    <n v="1085"/>
  </r>
  <r>
    <x v="2"/>
    <x v="9"/>
    <x v="6"/>
    <x v="3"/>
    <n v="885"/>
    <n v="28"/>
    <m/>
    <n v="54"/>
    <n v="967"/>
  </r>
  <r>
    <x v="2"/>
    <x v="9"/>
    <x v="6"/>
    <x v="0"/>
    <n v="1110"/>
    <m/>
    <n v="12"/>
    <n v="12"/>
    <n v="1134"/>
  </r>
  <r>
    <x v="2"/>
    <x v="10"/>
    <x v="0"/>
    <x v="0"/>
    <n v="3945"/>
    <n v="108"/>
    <m/>
    <n v="120"/>
    <n v="4173"/>
  </r>
  <r>
    <x v="2"/>
    <x v="10"/>
    <x v="1"/>
    <x v="3"/>
    <n v="2853"/>
    <n v="60"/>
    <m/>
    <n v="120"/>
    <n v="3033"/>
  </r>
  <r>
    <x v="2"/>
    <x v="10"/>
    <x v="1"/>
    <x v="4"/>
    <n v="2214"/>
    <m/>
    <m/>
    <n v="36"/>
    <n v="2250"/>
  </r>
  <r>
    <x v="2"/>
    <x v="10"/>
    <x v="1"/>
    <x v="6"/>
    <n v="1746"/>
    <n v="120"/>
    <m/>
    <n v="102"/>
    <n v="1968"/>
  </r>
  <r>
    <x v="2"/>
    <x v="10"/>
    <x v="1"/>
    <x v="1"/>
    <n v="930"/>
    <n v="42"/>
    <m/>
    <n v="42"/>
    <n v="1014"/>
  </r>
  <r>
    <x v="2"/>
    <x v="10"/>
    <x v="1"/>
    <x v="2"/>
    <n v="2241"/>
    <n v="54"/>
    <n v="12"/>
    <n v="6"/>
    <n v="2313"/>
  </r>
  <r>
    <x v="2"/>
    <x v="10"/>
    <x v="2"/>
    <x v="0"/>
    <n v="1083"/>
    <m/>
    <m/>
    <n v="24"/>
    <n v="1107"/>
  </r>
  <r>
    <x v="2"/>
    <x v="10"/>
    <x v="2"/>
    <x v="1"/>
    <n v="1131"/>
    <m/>
    <m/>
    <n v="12"/>
    <n v="1143"/>
  </r>
  <r>
    <x v="2"/>
    <x v="10"/>
    <x v="3"/>
    <x v="1"/>
    <n v="1031"/>
    <n v="42"/>
    <m/>
    <n v="12"/>
    <n v="1085"/>
  </r>
  <r>
    <x v="2"/>
    <x v="10"/>
    <x v="4"/>
    <x v="0"/>
    <n v="924"/>
    <m/>
    <m/>
    <n v="60"/>
    <n v="984"/>
  </r>
  <r>
    <x v="2"/>
    <x v="10"/>
    <x v="4"/>
    <x v="2"/>
    <n v="822"/>
    <n v="120"/>
    <m/>
    <n v="42"/>
    <n v="984"/>
  </r>
  <r>
    <x v="2"/>
    <x v="10"/>
    <x v="5"/>
    <x v="3"/>
    <n v="997"/>
    <m/>
    <m/>
    <n v="36"/>
    <n v="1033"/>
  </r>
  <r>
    <x v="2"/>
    <x v="10"/>
    <x v="5"/>
    <x v="0"/>
    <n v="1944"/>
    <n v="42"/>
    <m/>
    <n v="84"/>
    <n v="2070"/>
  </r>
  <r>
    <x v="2"/>
    <x v="10"/>
    <x v="6"/>
    <x v="3"/>
    <n v="1092"/>
    <n v="48"/>
    <n v="12"/>
    <m/>
    <n v="1152"/>
  </r>
  <r>
    <x v="2"/>
    <x v="10"/>
    <x v="6"/>
    <x v="0"/>
    <n v="1971"/>
    <n v="126"/>
    <m/>
    <n v="48"/>
    <n v="2145"/>
  </r>
  <r>
    <x v="2"/>
    <x v="11"/>
    <x v="0"/>
    <x v="1"/>
    <n v="894"/>
    <n v="8"/>
    <m/>
    <n v="60"/>
    <n v="1027"/>
  </r>
  <r>
    <x v="2"/>
    <x v="11"/>
    <x v="1"/>
    <x v="5"/>
    <n v="684"/>
    <n v="36"/>
    <m/>
    <n v="90"/>
    <n v="745"/>
  </r>
  <r>
    <x v="2"/>
    <x v="11"/>
    <x v="1"/>
    <x v="6"/>
    <n v="861"/>
    <n v="66"/>
    <m/>
    <n v="48"/>
    <n v="975"/>
  </r>
  <r>
    <x v="2"/>
    <x v="11"/>
    <x v="1"/>
    <x v="1"/>
    <n v="1044"/>
    <n v="12"/>
    <m/>
    <n v="30"/>
    <n v="1086"/>
  </r>
  <r>
    <x v="2"/>
    <x v="11"/>
    <x v="1"/>
    <x v="2"/>
    <n v="819"/>
    <n v="42"/>
    <n v="6"/>
    <n v="60"/>
    <n v="927"/>
  </r>
  <r>
    <x v="2"/>
    <x v="11"/>
    <x v="3"/>
    <x v="0"/>
    <n v="684"/>
    <n v="36"/>
    <m/>
    <n v="25"/>
    <n v="745"/>
  </r>
  <r>
    <x v="2"/>
    <x v="11"/>
    <x v="4"/>
    <x v="0"/>
    <n v="861"/>
    <n v="66"/>
    <m/>
    <n v="48"/>
    <n v="975"/>
  </r>
  <r>
    <x v="2"/>
    <x v="11"/>
    <x v="4"/>
    <x v="1"/>
    <n v="1110"/>
    <m/>
    <m/>
    <n v="12"/>
    <n v="1122"/>
  </r>
  <r>
    <x v="2"/>
    <x v="11"/>
    <x v="5"/>
    <x v="3"/>
    <n v="894"/>
    <n v="8"/>
    <m/>
    <n v="60"/>
    <n v="962"/>
  </r>
  <r>
    <x v="2"/>
    <x v="11"/>
    <x v="5"/>
    <x v="0"/>
    <n v="2175"/>
    <n v="12"/>
    <m/>
    <n v="42"/>
    <n v="2229"/>
  </r>
  <r>
    <x v="2"/>
    <x v="11"/>
    <x v="5"/>
    <x v="6"/>
    <n v="1110"/>
    <m/>
    <m/>
    <n v="12"/>
    <n v="1122"/>
  </r>
  <r>
    <x v="2"/>
    <x v="11"/>
    <x v="6"/>
    <x v="0"/>
    <n v="819"/>
    <n v="42"/>
    <m/>
    <n v="60"/>
    <n v="927"/>
  </r>
  <r>
    <x v="3"/>
    <x v="0"/>
    <x v="0"/>
    <x v="0"/>
    <n v="1744"/>
    <n v="18"/>
    <m/>
    <n v="114"/>
    <n v="1876"/>
  </r>
  <r>
    <x v="3"/>
    <x v="0"/>
    <x v="0"/>
    <x v="4"/>
    <n v="1200"/>
    <m/>
    <m/>
    <m/>
    <n v="1200"/>
  </r>
  <r>
    <x v="3"/>
    <x v="0"/>
    <x v="1"/>
    <x v="3"/>
    <n v="744"/>
    <n v="18"/>
    <m/>
    <n v="90"/>
    <n v="852"/>
  </r>
  <r>
    <x v="3"/>
    <x v="0"/>
    <x v="1"/>
    <x v="4"/>
    <n v="1110"/>
    <m/>
    <m/>
    <n v="18"/>
    <n v="1128"/>
  </r>
  <r>
    <x v="3"/>
    <x v="0"/>
    <x v="1"/>
    <x v="6"/>
    <n v="1927"/>
    <m/>
    <m/>
    <n v="84"/>
    <n v="2011"/>
  </r>
  <r>
    <x v="3"/>
    <x v="0"/>
    <x v="1"/>
    <x v="1"/>
    <n v="1689"/>
    <n v="42"/>
    <m/>
    <n v="114"/>
    <n v="1845"/>
  </r>
  <r>
    <x v="3"/>
    <x v="0"/>
    <x v="1"/>
    <x v="2"/>
    <n v="931"/>
    <n v="12"/>
    <m/>
    <n v="48"/>
    <n v="991"/>
  </r>
  <r>
    <x v="3"/>
    <x v="0"/>
    <x v="2"/>
    <x v="0"/>
    <n v="1110"/>
    <m/>
    <m/>
    <n v="18"/>
    <n v="1128"/>
  </r>
  <r>
    <x v="3"/>
    <x v="0"/>
    <x v="2"/>
    <x v="1"/>
    <n v="819"/>
    <n v="114"/>
    <m/>
    <n v="32"/>
    <n v="965"/>
  </r>
  <r>
    <x v="3"/>
    <x v="0"/>
    <x v="2"/>
    <x v="2"/>
    <n v="1200"/>
    <m/>
    <m/>
    <m/>
    <n v="1200"/>
  </r>
  <r>
    <x v="3"/>
    <x v="0"/>
    <x v="3"/>
    <x v="1"/>
    <n v="1103"/>
    <n v="18"/>
    <m/>
    <n v="6"/>
    <n v="1127"/>
  </r>
  <r>
    <x v="3"/>
    <x v="0"/>
    <x v="4"/>
    <x v="3"/>
    <n v="1000"/>
    <m/>
    <m/>
    <n v="24"/>
    <n v="1024"/>
  </r>
  <r>
    <x v="3"/>
    <x v="0"/>
    <x v="4"/>
    <x v="0"/>
    <n v="927"/>
    <m/>
    <m/>
    <n v="60"/>
    <n v="987"/>
  </r>
  <r>
    <x v="3"/>
    <x v="0"/>
    <x v="5"/>
    <x v="0"/>
    <n v="1689"/>
    <n v="42"/>
    <m/>
    <n v="114"/>
    <n v="1845"/>
  </r>
  <r>
    <x v="3"/>
    <x v="0"/>
    <x v="5"/>
    <x v="4"/>
    <n v="819"/>
    <n v="114"/>
    <m/>
    <n v="36"/>
    <n v="969"/>
  </r>
  <r>
    <x v="3"/>
    <x v="0"/>
    <x v="5"/>
    <x v="5"/>
    <n v="1103"/>
    <n v="18"/>
    <m/>
    <n v="6"/>
    <n v="1127"/>
  </r>
  <r>
    <x v="3"/>
    <x v="0"/>
    <x v="5"/>
    <x v="2"/>
    <n v="819"/>
    <n v="204"/>
    <m/>
    <m/>
    <n v="1023"/>
  </r>
  <r>
    <x v="3"/>
    <x v="0"/>
    <x v="6"/>
    <x v="3"/>
    <n v="1200"/>
    <m/>
    <m/>
    <m/>
    <n v="1200"/>
  </r>
  <r>
    <x v="3"/>
    <x v="0"/>
    <x v="6"/>
    <x v="0"/>
    <n v="931"/>
    <n v="12"/>
    <m/>
    <n v="48"/>
    <n v="991"/>
  </r>
  <r>
    <x v="3"/>
    <x v="0"/>
    <x v="6"/>
    <x v="1"/>
    <n v="819"/>
    <n v="204"/>
    <m/>
    <m/>
    <n v="1023"/>
  </r>
  <r>
    <x v="3"/>
    <x v="1"/>
    <x v="0"/>
    <x v="5"/>
    <n v="911"/>
    <n v="7"/>
    <m/>
    <n v="48"/>
    <n v="966"/>
  </r>
  <r>
    <x v="3"/>
    <x v="1"/>
    <x v="0"/>
    <x v="2"/>
    <n v="795"/>
    <m/>
    <m/>
    <n v="78"/>
    <n v="873"/>
  </r>
  <r>
    <x v="3"/>
    <x v="1"/>
    <x v="1"/>
    <x v="4"/>
    <n v="1125"/>
    <n v="42"/>
    <m/>
    <m/>
    <n v="1167"/>
  </r>
  <r>
    <x v="3"/>
    <x v="1"/>
    <x v="1"/>
    <x v="6"/>
    <n v="2817"/>
    <n v="180"/>
    <m/>
    <n v="102"/>
    <n v="3099"/>
  </r>
  <r>
    <x v="3"/>
    <x v="1"/>
    <x v="1"/>
    <x v="1"/>
    <n v="766"/>
    <m/>
    <m/>
    <n v="84"/>
    <n v="850"/>
  </r>
  <r>
    <x v="3"/>
    <x v="1"/>
    <x v="1"/>
    <x v="2"/>
    <n v="1076"/>
    <n v="49"/>
    <m/>
    <n v="12"/>
    <n v="1137"/>
  </r>
  <r>
    <x v="3"/>
    <x v="1"/>
    <x v="2"/>
    <x v="2"/>
    <n v="1125"/>
    <n v="42"/>
    <m/>
    <m/>
    <n v="1167"/>
  </r>
  <r>
    <x v="3"/>
    <x v="1"/>
    <x v="3"/>
    <x v="1"/>
    <n v="911"/>
    <n v="7"/>
    <m/>
    <n v="48"/>
    <n v="966"/>
  </r>
  <r>
    <x v="3"/>
    <x v="1"/>
    <x v="4"/>
    <x v="0"/>
    <n v="1956"/>
    <n v="108"/>
    <m/>
    <n v="60"/>
    <n v="2124"/>
  </r>
  <r>
    <x v="3"/>
    <x v="1"/>
    <x v="4"/>
    <x v="1"/>
    <n v="861"/>
    <n v="72"/>
    <m/>
    <n v="42"/>
    <n v="975"/>
  </r>
  <r>
    <x v="3"/>
    <x v="1"/>
    <x v="5"/>
    <x v="3"/>
    <n v="911"/>
    <n v="7"/>
    <m/>
    <n v="48"/>
    <n v="966"/>
  </r>
  <r>
    <x v="3"/>
    <x v="1"/>
    <x v="5"/>
    <x v="0"/>
    <n v="1627"/>
    <n v="72"/>
    <m/>
    <n v="126"/>
    <n v="1825"/>
  </r>
  <r>
    <x v="3"/>
    <x v="1"/>
    <x v="6"/>
    <x v="3"/>
    <n v="795"/>
    <m/>
    <m/>
    <n v="78"/>
    <n v="873"/>
  </r>
  <r>
    <x v="3"/>
    <x v="1"/>
    <x v="6"/>
    <x v="0"/>
    <n v="1125"/>
    <n v="42"/>
    <m/>
    <m/>
    <n v="1167"/>
  </r>
  <r>
    <x v="3"/>
    <x v="2"/>
    <x v="0"/>
    <x v="0"/>
    <n v="2083"/>
    <n v="80"/>
    <m/>
    <n v="270"/>
    <n v="2413"/>
  </r>
  <r>
    <x v="3"/>
    <x v="2"/>
    <x v="0"/>
    <x v="4"/>
    <n v="1065"/>
    <m/>
    <m/>
    <n v="24"/>
    <n v="1089"/>
  </r>
  <r>
    <x v="3"/>
    <x v="2"/>
    <x v="1"/>
    <x v="3"/>
    <n v="1221"/>
    <n v="60"/>
    <m/>
    <n v="240"/>
    <n v="1521"/>
  </r>
  <r>
    <x v="3"/>
    <x v="2"/>
    <x v="1"/>
    <x v="6"/>
    <n v="882"/>
    <n v="30"/>
    <m/>
    <n v="80"/>
    <n v="972"/>
  </r>
  <r>
    <x v="3"/>
    <x v="2"/>
    <x v="1"/>
    <x v="1"/>
    <n v="1737"/>
    <n v="84"/>
    <m/>
    <n v="102"/>
    <n v="1923"/>
  </r>
  <r>
    <x v="3"/>
    <x v="2"/>
    <x v="1"/>
    <x v="2"/>
    <n v="1972"/>
    <m/>
    <m/>
    <n v="48"/>
    <n v="2020"/>
  </r>
  <r>
    <x v="3"/>
    <x v="2"/>
    <x v="2"/>
    <x v="3"/>
    <n v="1065"/>
    <m/>
    <m/>
    <n v="24"/>
    <n v="1089"/>
  </r>
  <r>
    <x v="3"/>
    <x v="2"/>
    <x v="2"/>
    <x v="0"/>
    <n v="1110"/>
    <m/>
    <m/>
    <n v="18"/>
    <n v="1128"/>
  </r>
  <r>
    <x v="3"/>
    <x v="2"/>
    <x v="3"/>
    <x v="1"/>
    <n v="1105"/>
    <n v="6"/>
    <m/>
    <n v="6"/>
    <n v="1117"/>
  </r>
  <r>
    <x v="3"/>
    <x v="2"/>
    <x v="4"/>
    <x v="0"/>
    <n v="882"/>
    <n v="30"/>
    <m/>
    <n v="60"/>
    <n v="972"/>
  </r>
  <r>
    <x v="3"/>
    <x v="2"/>
    <x v="4"/>
    <x v="5"/>
    <n v="1105"/>
    <n v="6"/>
    <m/>
    <n v="6"/>
    <n v="1117"/>
  </r>
  <r>
    <x v="3"/>
    <x v="2"/>
    <x v="5"/>
    <x v="0"/>
    <n v="1737"/>
    <n v="84"/>
    <m/>
    <n v="102"/>
    <n v="1923"/>
  </r>
  <r>
    <x v="3"/>
    <x v="2"/>
    <x v="5"/>
    <x v="6"/>
    <n v="1105"/>
    <n v="6"/>
    <m/>
    <n v="6"/>
    <n v="1117"/>
  </r>
  <r>
    <x v="3"/>
    <x v="2"/>
    <x v="6"/>
    <x v="3"/>
    <n v="862"/>
    <m/>
    <m/>
    <n v="30"/>
    <n v="892"/>
  </r>
  <r>
    <x v="3"/>
    <x v="2"/>
    <x v="6"/>
    <x v="4"/>
    <n v="1110"/>
    <m/>
    <m/>
    <n v="18"/>
    <n v="1128"/>
  </r>
  <r>
    <x v="3"/>
    <x v="3"/>
    <x v="0"/>
    <x v="0"/>
    <n v="2154"/>
    <n v="54"/>
    <m/>
    <n v="78"/>
    <n v="2286"/>
  </r>
  <r>
    <x v="3"/>
    <x v="3"/>
    <x v="0"/>
    <x v="1"/>
    <n v="1104"/>
    <m/>
    <m/>
    <n v="18"/>
    <n v="1122"/>
  </r>
  <r>
    <x v="3"/>
    <x v="3"/>
    <x v="1"/>
    <x v="3"/>
    <n v="1677"/>
    <n v="324"/>
    <m/>
    <n v="36"/>
    <n v="2037"/>
  </r>
  <r>
    <x v="3"/>
    <x v="3"/>
    <x v="1"/>
    <x v="6"/>
    <n v="1942"/>
    <n v="80"/>
    <m/>
    <n v="60"/>
    <n v="2082"/>
  </r>
  <r>
    <x v="3"/>
    <x v="3"/>
    <x v="1"/>
    <x v="1"/>
    <n v="1116"/>
    <m/>
    <m/>
    <n v="18"/>
    <n v="1134"/>
  </r>
  <r>
    <x v="3"/>
    <x v="3"/>
    <x v="1"/>
    <x v="2"/>
    <n v="1131"/>
    <n v="30"/>
    <m/>
    <m/>
    <n v="1161"/>
  </r>
  <r>
    <x v="3"/>
    <x v="3"/>
    <x v="2"/>
    <x v="1"/>
    <n v="900"/>
    <n v="120"/>
    <m/>
    <n v="6"/>
    <n v="1026"/>
  </r>
  <r>
    <x v="3"/>
    <x v="3"/>
    <x v="3"/>
    <x v="1"/>
    <n v="1158"/>
    <m/>
    <m/>
    <m/>
    <n v="1158"/>
  </r>
  <r>
    <x v="3"/>
    <x v="3"/>
    <x v="4"/>
    <x v="0"/>
    <n v="904"/>
    <n v="30"/>
    <m/>
    <n v="42"/>
    <n v="976"/>
  </r>
  <r>
    <x v="3"/>
    <x v="3"/>
    <x v="4"/>
    <x v="5"/>
    <n v="1158"/>
    <m/>
    <m/>
    <m/>
    <n v="1158"/>
  </r>
  <r>
    <x v="3"/>
    <x v="3"/>
    <x v="4"/>
    <x v="2"/>
    <n v="1038"/>
    <n v="50"/>
    <m/>
    <n v="18"/>
    <n v="1106"/>
  </r>
  <r>
    <x v="3"/>
    <x v="3"/>
    <x v="5"/>
    <x v="0"/>
    <n v="3217"/>
    <n v="24"/>
    <m/>
    <n v="60"/>
    <n v="3301"/>
  </r>
  <r>
    <x v="3"/>
    <x v="3"/>
    <x v="5"/>
    <x v="4"/>
    <n v="900"/>
    <n v="120"/>
    <m/>
    <n v="6"/>
    <n v="1026"/>
  </r>
  <r>
    <x v="3"/>
    <x v="3"/>
    <x v="5"/>
    <x v="6"/>
    <n v="1158"/>
    <m/>
    <m/>
    <m/>
    <n v="1158"/>
  </r>
  <r>
    <x v="3"/>
    <x v="3"/>
    <x v="6"/>
    <x v="3"/>
    <n v="1131"/>
    <n v="30"/>
    <m/>
    <m/>
    <n v="1161"/>
  </r>
  <r>
    <x v="3"/>
    <x v="3"/>
    <x v="6"/>
    <x v="0"/>
    <n v="1038"/>
    <n v="50"/>
    <m/>
    <n v="18"/>
    <n v="1106"/>
  </r>
  <r>
    <x v="3"/>
    <x v="4"/>
    <x v="0"/>
    <x v="0"/>
    <n v="993"/>
    <m/>
    <m/>
    <n v="43"/>
    <n v="1036"/>
  </r>
  <r>
    <x v="3"/>
    <x v="4"/>
    <x v="0"/>
    <x v="4"/>
    <n v="1100"/>
    <m/>
    <m/>
    <m/>
    <n v="1100"/>
  </r>
  <r>
    <x v="3"/>
    <x v="4"/>
    <x v="0"/>
    <x v="1"/>
    <n v="1107"/>
    <n v="24"/>
    <m/>
    <n v="6"/>
    <n v="1137"/>
  </r>
  <r>
    <x v="3"/>
    <x v="4"/>
    <x v="1"/>
    <x v="3"/>
    <n v="1550"/>
    <n v="266"/>
    <m/>
    <n v="60"/>
    <n v="1876"/>
  </r>
  <r>
    <x v="3"/>
    <x v="4"/>
    <x v="1"/>
    <x v="4"/>
    <n v="966"/>
    <n v="96"/>
    <m/>
    <n v="18"/>
    <n v="1080"/>
  </r>
  <r>
    <x v="3"/>
    <x v="4"/>
    <x v="1"/>
    <x v="6"/>
    <n v="1813"/>
    <n v="114"/>
    <m/>
    <n v="78"/>
    <n v="2005"/>
  </r>
  <r>
    <x v="3"/>
    <x v="4"/>
    <x v="1"/>
    <x v="1"/>
    <n v="2929"/>
    <n v="78"/>
    <m/>
    <n v="91"/>
    <n v="3098"/>
  </r>
  <r>
    <x v="3"/>
    <x v="4"/>
    <x v="1"/>
    <x v="2"/>
    <n v="1071"/>
    <n v="84"/>
    <m/>
    <m/>
    <n v="1155"/>
  </r>
  <r>
    <x v="3"/>
    <x v="4"/>
    <x v="2"/>
    <x v="0"/>
    <n v="2066"/>
    <n v="96"/>
    <m/>
    <n v="18"/>
    <n v="2180"/>
  </r>
  <r>
    <x v="3"/>
    <x v="4"/>
    <x v="4"/>
    <x v="3"/>
    <n v="1107"/>
    <n v="24"/>
    <m/>
    <n v="6"/>
    <n v="1137"/>
  </r>
  <r>
    <x v="3"/>
    <x v="4"/>
    <x v="4"/>
    <x v="0"/>
    <n v="816"/>
    <n v="90"/>
    <m/>
    <n v="54"/>
    <n v="960"/>
  </r>
  <r>
    <x v="3"/>
    <x v="4"/>
    <x v="4"/>
    <x v="1"/>
    <n v="997"/>
    <n v="24"/>
    <m/>
    <n v="24"/>
    <n v="1045"/>
  </r>
  <r>
    <x v="3"/>
    <x v="4"/>
    <x v="5"/>
    <x v="3"/>
    <n v="993"/>
    <m/>
    <m/>
    <n v="43"/>
    <n v="1036"/>
  </r>
  <r>
    <x v="3"/>
    <x v="4"/>
    <x v="5"/>
    <x v="0"/>
    <n v="1936"/>
    <n v="78"/>
    <m/>
    <n v="48"/>
    <n v="2062"/>
  </r>
  <r>
    <x v="3"/>
    <x v="4"/>
    <x v="5"/>
    <x v="5"/>
    <n v="1026"/>
    <n v="48"/>
    <m/>
    <n v="11"/>
    <n v="1085"/>
  </r>
  <r>
    <x v="3"/>
    <x v="4"/>
    <x v="5"/>
    <x v="6"/>
    <n v="1107"/>
    <n v="24"/>
    <m/>
    <n v="6"/>
    <n v="1137"/>
  </r>
  <r>
    <x v="3"/>
    <x v="4"/>
    <x v="6"/>
    <x v="0"/>
    <n v="1071"/>
    <n v="84"/>
    <m/>
    <m/>
    <n v="1155"/>
  </r>
  <r>
    <x v="3"/>
    <x v="5"/>
    <x v="0"/>
    <x v="0"/>
    <n v="412"/>
    <n v="42"/>
    <m/>
    <n v="48"/>
    <n v="502"/>
  </r>
  <r>
    <x v="3"/>
    <x v="5"/>
    <x v="1"/>
    <x v="3"/>
    <n v="412"/>
    <n v="342"/>
    <m/>
    <n v="48"/>
    <n v="802"/>
  </r>
  <r>
    <x v="3"/>
    <x v="5"/>
    <x v="1"/>
    <x v="6"/>
    <n v="1575"/>
    <n v="304"/>
    <m/>
    <n v="78"/>
    <n v="1957"/>
  </r>
  <r>
    <x v="3"/>
    <x v="5"/>
    <x v="1"/>
    <x v="1"/>
    <n v="1059"/>
    <m/>
    <m/>
    <n v="23"/>
    <n v="1082"/>
  </r>
  <r>
    <x v="3"/>
    <x v="5"/>
    <x v="1"/>
    <x v="2"/>
    <n v="1488"/>
    <n v="240"/>
    <m/>
    <n v="120"/>
    <n v="1848"/>
  </r>
  <r>
    <x v="3"/>
    <x v="5"/>
    <x v="2"/>
    <x v="1"/>
    <n v="948"/>
    <n v="60"/>
    <m/>
    <n v="24"/>
    <n v="1032"/>
  </r>
  <r>
    <x v="3"/>
    <x v="5"/>
    <x v="4"/>
    <x v="0"/>
    <n v="756"/>
    <n v="144"/>
    <m/>
    <n v="48"/>
    <n v="948"/>
  </r>
  <r>
    <x v="3"/>
    <x v="5"/>
    <x v="4"/>
    <x v="1"/>
    <n v="819"/>
    <n v="160"/>
    <m/>
    <n v="30"/>
    <n v="1009"/>
  </r>
  <r>
    <x v="3"/>
    <x v="5"/>
    <x v="5"/>
    <x v="0"/>
    <n v="1878"/>
    <n v="160"/>
    <m/>
    <n v="53"/>
    <n v="2091"/>
  </r>
  <r>
    <x v="3"/>
    <x v="5"/>
    <x v="5"/>
    <x v="4"/>
    <n v="948"/>
    <n v="60"/>
    <m/>
    <n v="24"/>
    <n v="1032"/>
  </r>
  <r>
    <x v="3"/>
    <x v="5"/>
    <x v="6"/>
    <x v="0"/>
    <n v="744"/>
    <n v="120"/>
    <m/>
    <n v="60"/>
    <n v="924"/>
  </r>
  <r>
    <x v="3"/>
    <x v="6"/>
    <x v="0"/>
    <x v="0"/>
    <n v="708"/>
    <n v="12"/>
    <m/>
    <n v="102"/>
    <n v="822"/>
  </r>
  <r>
    <x v="3"/>
    <x v="6"/>
    <x v="0"/>
    <x v="4"/>
    <n v="1110"/>
    <n v="42"/>
    <m/>
    <m/>
    <n v="1152"/>
  </r>
  <r>
    <x v="3"/>
    <x v="6"/>
    <x v="1"/>
    <x v="3"/>
    <n v="708"/>
    <n v="12"/>
    <m/>
    <n v="102"/>
    <n v="822"/>
  </r>
  <r>
    <x v="3"/>
    <x v="6"/>
    <x v="1"/>
    <x v="6"/>
    <n v="1071"/>
    <m/>
    <m/>
    <n v="24"/>
    <n v="1095"/>
  </r>
  <r>
    <x v="3"/>
    <x v="6"/>
    <x v="1"/>
    <x v="1"/>
    <n v="1980"/>
    <n v="24"/>
    <m/>
    <n v="54"/>
    <n v="2058"/>
  </r>
  <r>
    <x v="3"/>
    <x v="6"/>
    <x v="1"/>
    <x v="2"/>
    <n v="1146"/>
    <n v="36"/>
    <m/>
    <m/>
    <n v="1182"/>
  </r>
  <r>
    <x v="3"/>
    <x v="6"/>
    <x v="2"/>
    <x v="1"/>
    <n v="1110"/>
    <n v="42"/>
    <m/>
    <m/>
    <n v="1152"/>
  </r>
  <r>
    <x v="3"/>
    <x v="6"/>
    <x v="4"/>
    <x v="1"/>
    <n v="1071"/>
    <m/>
    <m/>
    <n v="24"/>
    <n v="1095"/>
  </r>
  <r>
    <x v="3"/>
    <x v="6"/>
    <x v="4"/>
    <x v="2"/>
    <n v="1063"/>
    <n v="60"/>
    <m/>
    <m/>
    <n v="1123"/>
  </r>
  <r>
    <x v="3"/>
    <x v="6"/>
    <x v="5"/>
    <x v="3"/>
    <n v="1110"/>
    <n v="42"/>
    <m/>
    <m/>
    <n v="1152"/>
  </r>
  <r>
    <x v="3"/>
    <x v="6"/>
    <x v="5"/>
    <x v="0"/>
    <n v="3051"/>
    <n v="24"/>
    <m/>
    <n v="78"/>
    <n v="3153"/>
  </r>
  <r>
    <x v="3"/>
    <x v="6"/>
    <x v="5"/>
    <x v="6"/>
    <n v="1063"/>
    <n v="60"/>
    <m/>
    <m/>
    <n v="1123"/>
  </r>
  <r>
    <x v="3"/>
    <x v="6"/>
    <x v="6"/>
    <x v="0"/>
    <n v="1146"/>
    <n v="36"/>
    <m/>
    <m/>
    <n v="1182"/>
  </r>
  <r>
    <x v="3"/>
    <x v="6"/>
    <x v="6"/>
    <x v="1"/>
    <n v="1063"/>
    <n v="60"/>
    <m/>
    <m/>
    <n v="1123"/>
  </r>
  <r>
    <x v="3"/>
    <x v="7"/>
    <x v="0"/>
    <x v="0"/>
    <n v="1917"/>
    <n v="90"/>
    <m/>
    <n v="60"/>
    <n v="2067"/>
  </r>
  <r>
    <x v="3"/>
    <x v="7"/>
    <x v="0"/>
    <x v="1"/>
    <n v="1035"/>
    <m/>
    <m/>
    <n v="36"/>
    <n v="1071"/>
  </r>
  <r>
    <x v="3"/>
    <x v="7"/>
    <x v="1"/>
    <x v="3"/>
    <n v="843"/>
    <n v="42"/>
    <m/>
    <n v="60"/>
    <n v="945"/>
  </r>
  <r>
    <x v="3"/>
    <x v="7"/>
    <x v="1"/>
    <x v="4"/>
    <n v="1068"/>
    <n v="24"/>
    <m/>
    <n v="18"/>
    <n v="1110"/>
  </r>
  <r>
    <x v="3"/>
    <x v="7"/>
    <x v="1"/>
    <x v="6"/>
    <n v="1591"/>
    <n v="486"/>
    <m/>
    <n v="228"/>
    <n v="2305"/>
  </r>
  <r>
    <x v="3"/>
    <x v="7"/>
    <x v="1"/>
    <x v="1"/>
    <n v="885"/>
    <m/>
    <m/>
    <n v="60"/>
    <n v="945"/>
  </r>
  <r>
    <x v="3"/>
    <x v="7"/>
    <x v="1"/>
    <x v="2"/>
    <n v="1998"/>
    <n v="108"/>
    <m/>
    <n v="42"/>
    <n v="2148"/>
  </r>
  <r>
    <x v="3"/>
    <x v="7"/>
    <x v="2"/>
    <x v="0"/>
    <n v="1068"/>
    <n v="24"/>
    <m/>
    <n v="18"/>
    <n v="1110"/>
  </r>
  <r>
    <x v="3"/>
    <x v="7"/>
    <x v="4"/>
    <x v="0"/>
    <n v="555"/>
    <n v="486"/>
    <m/>
    <n v="204"/>
    <n v="1245"/>
  </r>
  <r>
    <x v="3"/>
    <x v="7"/>
    <x v="4"/>
    <x v="1"/>
    <n v="1036"/>
    <m/>
    <m/>
    <n v="24"/>
    <n v="1060"/>
  </r>
  <r>
    <x v="3"/>
    <x v="7"/>
    <x v="5"/>
    <x v="3"/>
    <n v="1035"/>
    <m/>
    <m/>
    <n v="36"/>
    <n v="1071"/>
  </r>
  <r>
    <x v="3"/>
    <x v="7"/>
    <x v="5"/>
    <x v="0"/>
    <n v="1921"/>
    <m/>
    <m/>
    <n v="84"/>
    <n v="2005"/>
  </r>
  <r>
    <x v="3"/>
    <x v="7"/>
    <x v="6"/>
    <x v="3"/>
    <n v="1074"/>
    <n v="48"/>
    <m/>
    <m/>
    <n v="1122"/>
  </r>
  <r>
    <x v="3"/>
    <x v="7"/>
    <x v="6"/>
    <x v="0"/>
    <n v="924"/>
    <n v="60"/>
    <m/>
    <n v="42"/>
    <n v="1026"/>
  </r>
  <r>
    <x v="3"/>
    <x v="8"/>
    <x v="0"/>
    <x v="0"/>
    <n v="2322"/>
    <n v="72"/>
    <n v="42"/>
    <n v="72"/>
    <n v="2508"/>
  </r>
  <r>
    <x v="3"/>
    <x v="8"/>
    <x v="1"/>
    <x v="3"/>
    <n v="1305"/>
    <n v="516"/>
    <n v="42"/>
    <n v="48"/>
    <n v="1911"/>
  </r>
  <r>
    <x v="3"/>
    <x v="8"/>
    <x v="1"/>
    <x v="4"/>
    <n v="2148"/>
    <n v="18"/>
    <m/>
    <n v="18"/>
    <n v="2184"/>
  </r>
  <r>
    <x v="3"/>
    <x v="8"/>
    <x v="1"/>
    <x v="1"/>
    <n v="2880"/>
    <n v="66"/>
    <n v="12"/>
    <n v="108"/>
    <n v="3066"/>
  </r>
  <r>
    <x v="3"/>
    <x v="8"/>
    <x v="1"/>
    <x v="2"/>
    <n v="1914"/>
    <n v="108"/>
    <m/>
    <n v="72"/>
    <n v="2094"/>
  </r>
  <r>
    <x v="3"/>
    <x v="8"/>
    <x v="2"/>
    <x v="0"/>
    <n v="1153"/>
    <m/>
    <m/>
    <m/>
    <n v="1153"/>
  </r>
  <r>
    <x v="3"/>
    <x v="8"/>
    <x v="2"/>
    <x v="1"/>
    <n v="995"/>
    <n v="18"/>
    <m/>
    <n v="18"/>
    <n v="1031"/>
  </r>
  <r>
    <x v="3"/>
    <x v="8"/>
    <x v="3"/>
    <x v="1"/>
    <n v="550"/>
    <n v="370"/>
    <m/>
    <m/>
    <n v="920"/>
  </r>
  <r>
    <x v="3"/>
    <x v="8"/>
    <x v="5"/>
    <x v="3"/>
    <n v="1017"/>
    <n v="36"/>
    <m/>
    <n v="24"/>
    <n v="1077"/>
  </r>
  <r>
    <x v="3"/>
    <x v="8"/>
    <x v="5"/>
    <x v="0"/>
    <n v="2858"/>
    <n v="48"/>
    <n v="12"/>
    <n v="102"/>
    <n v="3020"/>
  </r>
  <r>
    <x v="3"/>
    <x v="8"/>
    <x v="5"/>
    <x v="5"/>
    <n v="550"/>
    <n v="20"/>
    <m/>
    <m/>
    <n v="570"/>
  </r>
  <r>
    <x v="3"/>
    <x v="8"/>
    <x v="6"/>
    <x v="0"/>
    <n v="1914"/>
    <n v="108"/>
    <m/>
    <n v="72"/>
    <n v="2094"/>
  </r>
  <r>
    <x v="3"/>
    <x v="9"/>
    <x v="0"/>
    <x v="0"/>
    <n v="996"/>
    <n v="42"/>
    <m/>
    <n v="30"/>
    <n v="1068"/>
  </r>
  <r>
    <x v="3"/>
    <x v="9"/>
    <x v="0"/>
    <x v="4"/>
    <n v="753"/>
    <n v="198"/>
    <m/>
    <n v="42"/>
    <n v="993"/>
  </r>
  <r>
    <x v="3"/>
    <x v="9"/>
    <x v="0"/>
    <x v="1"/>
    <n v="981"/>
    <n v="24"/>
    <m/>
    <n v="36"/>
    <n v="1041"/>
  </r>
  <r>
    <x v="3"/>
    <x v="9"/>
    <x v="1"/>
    <x v="3"/>
    <n v="840"/>
    <n v="102"/>
    <n v="30"/>
    <n v="24"/>
    <n v="996"/>
  </r>
  <r>
    <x v="3"/>
    <x v="9"/>
    <x v="1"/>
    <x v="6"/>
    <n v="1809"/>
    <n v="210"/>
    <m/>
    <n v="60"/>
    <n v="2079"/>
  </r>
  <r>
    <x v="3"/>
    <x v="9"/>
    <x v="1"/>
    <x v="1"/>
    <n v="987"/>
    <n v="9"/>
    <m/>
    <n v="36"/>
    <n v="1032"/>
  </r>
  <r>
    <x v="3"/>
    <x v="9"/>
    <x v="1"/>
    <x v="2"/>
    <n v="1905"/>
    <n v="144"/>
    <m/>
    <n v="60"/>
    <n v="2109"/>
  </r>
  <r>
    <x v="3"/>
    <x v="9"/>
    <x v="2"/>
    <x v="3"/>
    <n v="753"/>
    <n v="98"/>
    <m/>
    <n v="42"/>
    <n v="893"/>
  </r>
  <r>
    <x v="3"/>
    <x v="9"/>
    <x v="4"/>
    <x v="0"/>
    <n v="678"/>
    <n v="198"/>
    <m/>
    <n v="48"/>
    <n v="924"/>
  </r>
  <r>
    <x v="3"/>
    <x v="9"/>
    <x v="4"/>
    <x v="1"/>
    <n v="2241"/>
    <n v="54"/>
    <m/>
    <n v="12"/>
    <n v="2307"/>
  </r>
  <r>
    <x v="3"/>
    <x v="9"/>
    <x v="5"/>
    <x v="3"/>
    <n v="981"/>
    <n v="24"/>
    <m/>
    <n v="36"/>
    <n v="1041"/>
  </r>
  <r>
    <x v="3"/>
    <x v="9"/>
    <x v="5"/>
    <x v="0"/>
    <n v="2838"/>
    <n v="125"/>
    <m/>
    <n v="108"/>
    <n v="3071"/>
  </r>
  <r>
    <x v="3"/>
    <x v="9"/>
    <x v="5"/>
    <x v="6"/>
    <n v="1110"/>
    <n v="42"/>
    <m/>
    <m/>
    <n v="1152"/>
  </r>
  <r>
    <x v="3"/>
    <x v="9"/>
    <x v="6"/>
    <x v="3"/>
    <n v="996"/>
    <n v="42"/>
    <m/>
    <n v="30"/>
    <n v="1068"/>
  </r>
  <r>
    <x v="3"/>
    <x v="9"/>
    <x v="6"/>
    <x v="0"/>
    <n v="909"/>
    <n v="102"/>
    <m/>
    <n v="30"/>
    <n v="1041"/>
  </r>
  <r>
    <x v="3"/>
    <x v="10"/>
    <x v="0"/>
    <x v="0"/>
    <n v="1324"/>
    <n v="360"/>
    <n v="30"/>
    <n v="96"/>
    <n v="1810"/>
  </r>
  <r>
    <x v="3"/>
    <x v="10"/>
    <x v="0"/>
    <x v="4"/>
    <n v="1812"/>
    <n v="306"/>
    <m/>
    <n v="18"/>
    <n v="2136"/>
  </r>
  <r>
    <x v="3"/>
    <x v="10"/>
    <x v="0"/>
    <x v="2"/>
    <n v="888"/>
    <n v="168"/>
    <m/>
    <m/>
    <n v="1056"/>
  </r>
  <r>
    <x v="3"/>
    <x v="10"/>
    <x v="1"/>
    <x v="3"/>
    <n v="484"/>
    <n v="258"/>
    <m/>
    <n v="72"/>
    <n v="814"/>
  </r>
  <r>
    <x v="3"/>
    <x v="10"/>
    <x v="1"/>
    <x v="4"/>
    <n v="1086"/>
    <n v="18"/>
    <m/>
    <n v="18"/>
    <n v="1122"/>
  </r>
  <r>
    <x v="3"/>
    <x v="10"/>
    <x v="1"/>
    <x v="6"/>
    <n v="1272"/>
    <n v="432"/>
    <m/>
    <n v="102"/>
    <n v="1806"/>
  </r>
  <r>
    <x v="3"/>
    <x v="10"/>
    <x v="1"/>
    <x v="1"/>
    <n v="2808"/>
    <n v="110"/>
    <m/>
    <n v="120"/>
    <n v="3038"/>
  </r>
  <r>
    <x v="3"/>
    <x v="10"/>
    <x v="1"/>
    <x v="2"/>
    <n v="975"/>
    <n v="120"/>
    <m/>
    <m/>
    <n v="1095"/>
  </r>
  <r>
    <x v="3"/>
    <x v="10"/>
    <x v="2"/>
    <x v="0"/>
    <n v="1086"/>
    <n v="18"/>
    <m/>
    <n v="18"/>
    <n v="1122"/>
  </r>
  <r>
    <x v="3"/>
    <x v="10"/>
    <x v="2"/>
    <x v="1"/>
    <n v="1812"/>
    <n v="306"/>
    <m/>
    <n v="18"/>
    <n v="2136"/>
  </r>
  <r>
    <x v="3"/>
    <x v="10"/>
    <x v="4"/>
    <x v="0"/>
    <n v="1272"/>
    <n v="432"/>
    <m/>
    <n v="102"/>
    <n v="1806"/>
  </r>
  <r>
    <x v="3"/>
    <x v="10"/>
    <x v="5"/>
    <x v="3"/>
    <n v="1812"/>
    <n v="306"/>
    <m/>
    <n v="18"/>
    <n v="2136"/>
  </r>
  <r>
    <x v="3"/>
    <x v="10"/>
    <x v="5"/>
    <x v="0"/>
    <n v="2088"/>
    <n v="6"/>
    <m/>
    <n v="60"/>
    <n v="2154"/>
  </r>
  <r>
    <x v="3"/>
    <x v="10"/>
    <x v="6"/>
    <x v="3"/>
    <n v="888"/>
    <n v="168"/>
    <m/>
    <m/>
    <n v="1056"/>
  </r>
  <r>
    <x v="3"/>
    <x v="10"/>
    <x v="6"/>
    <x v="0"/>
    <n v="975"/>
    <n v="120"/>
    <m/>
    <m/>
    <n v="1095"/>
  </r>
  <r>
    <x v="3"/>
    <x v="11"/>
    <x v="0"/>
    <x v="0"/>
    <n v="906"/>
    <n v="12"/>
    <m/>
    <n v="60"/>
    <n v="978"/>
  </r>
  <r>
    <x v="3"/>
    <x v="11"/>
    <x v="0"/>
    <x v="4"/>
    <n v="969"/>
    <n v="84"/>
    <m/>
    <n v="18"/>
    <n v="1071"/>
  </r>
  <r>
    <x v="3"/>
    <x v="11"/>
    <x v="0"/>
    <x v="2"/>
    <n v="1164"/>
    <m/>
    <m/>
    <n v="2"/>
    <n v="1166"/>
  </r>
  <r>
    <x v="3"/>
    <x v="11"/>
    <x v="1"/>
    <x v="3"/>
    <n v="906"/>
    <n v="12"/>
    <m/>
    <n v="60"/>
    <n v="978"/>
  </r>
  <r>
    <x v="3"/>
    <x v="11"/>
    <x v="1"/>
    <x v="4"/>
    <n v="1071"/>
    <n v="24"/>
    <m/>
    <n v="18"/>
    <n v="1113"/>
  </r>
  <r>
    <x v="3"/>
    <x v="11"/>
    <x v="1"/>
    <x v="6"/>
    <n v="858"/>
    <n v="240"/>
    <m/>
    <m/>
    <n v="1098"/>
  </r>
  <r>
    <x v="3"/>
    <x v="11"/>
    <x v="1"/>
    <x v="1"/>
    <n v="906"/>
    <n v="30"/>
    <m/>
    <n v="42"/>
    <n v="978"/>
  </r>
  <r>
    <x v="3"/>
    <x v="11"/>
    <x v="1"/>
    <x v="2"/>
    <n v="735"/>
    <n v="186"/>
    <m/>
    <n v="42"/>
    <n v="963"/>
  </r>
  <r>
    <x v="3"/>
    <x v="11"/>
    <x v="2"/>
    <x v="3"/>
    <n v="969"/>
    <n v="84"/>
    <m/>
    <n v="18"/>
    <n v="1071"/>
  </r>
  <r>
    <x v="3"/>
    <x v="11"/>
    <x v="2"/>
    <x v="1"/>
    <n v="1071"/>
    <n v="24"/>
    <m/>
    <n v="18"/>
    <n v="1113"/>
  </r>
  <r>
    <x v="3"/>
    <x v="11"/>
    <x v="4"/>
    <x v="0"/>
    <n v="858"/>
    <n v="240"/>
    <m/>
    <m/>
    <n v="1098"/>
  </r>
  <r>
    <x v="3"/>
    <x v="11"/>
    <x v="5"/>
    <x v="0"/>
    <n v="906"/>
    <n v="30"/>
    <m/>
    <n v="42"/>
    <n v="978"/>
  </r>
  <r>
    <x v="3"/>
    <x v="11"/>
    <x v="6"/>
    <x v="3"/>
    <n v="1164"/>
    <m/>
    <m/>
    <n v="2"/>
    <n v="1166"/>
  </r>
  <r>
    <x v="3"/>
    <x v="11"/>
    <x v="6"/>
    <x v="0"/>
    <n v="735"/>
    <n v="186"/>
    <m/>
    <n v="42"/>
    <n v="963"/>
  </r>
  <r>
    <x v="4"/>
    <x v="0"/>
    <x v="0"/>
    <x v="0"/>
    <n v="3131"/>
    <n v="468"/>
    <m/>
    <n v="190"/>
    <n v="3789"/>
  </r>
  <r>
    <x v="4"/>
    <x v="0"/>
    <x v="1"/>
    <x v="3"/>
    <n v="1256"/>
    <n v="402"/>
    <m/>
    <n v="102"/>
    <n v="1760"/>
  </r>
  <r>
    <x v="4"/>
    <x v="0"/>
    <x v="1"/>
    <x v="4"/>
    <n v="730"/>
    <n v="198"/>
    <m/>
    <n v="30"/>
    <n v="958"/>
  </r>
  <r>
    <x v="4"/>
    <x v="0"/>
    <x v="1"/>
    <x v="6"/>
    <n v="1974"/>
    <n v="102"/>
    <m/>
    <n v="60"/>
    <n v="2136"/>
  </r>
  <r>
    <x v="4"/>
    <x v="0"/>
    <x v="1"/>
    <x v="1"/>
    <n v="981"/>
    <n v="6"/>
    <m/>
    <n v="48"/>
    <n v="1035"/>
  </r>
  <r>
    <x v="4"/>
    <x v="0"/>
    <x v="1"/>
    <x v="2"/>
    <n v="1050"/>
    <m/>
    <m/>
    <n v="28"/>
    <n v="1078"/>
  </r>
  <r>
    <x v="4"/>
    <x v="0"/>
    <x v="2"/>
    <x v="0"/>
    <n v="730"/>
    <n v="198"/>
    <m/>
    <n v="30"/>
    <n v="958"/>
  </r>
  <r>
    <x v="4"/>
    <x v="0"/>
    <x v="4"/>
    <x v="0"/>
    <n v="774"/>
    <n v="102"/>
    <m/>
    <n v="60"/>
    <n v="936"/>
  </r>
  <r>
    <x v="4"/>
    <x v="0"/>
    <x v="4"/>
    <x v="1"/>
    <n v="1200"/>
    <m/>
    <m/>
    <m/>
    <n v="1200"/>
  </r>
  <r>
    <x v="4"/>
    <x v="0"/>
    <x v="4"/>
    <x v="2"/>
    <n v="906"/>
    <n v="120"/>
    <m/>
    <n v="18"/>
    <n v="1044"/>
  </r>
  <r>
    <x v="4"/>
    <x v="0"/>
    <x v="5"/>
    <x v="0"/>
    <n v="2181"/>
    <n v="6"/>
    <m/>
    <n v="48"/>
    <n v="2235"/>
  </r>
  <r>
    <x v="4"/>
    <x v="0"/>
    <x v="5"/>
    <x v="6"/>
    <n v="906"/>
    <n v="120"/>
    <m/>
    <n v="18"/>
    <n v="1044"/>
  </r>
  <r>
    <x v="4"/>
    <x v="0"/>
    <x v="6"/>
    <x v="3"/>
    <n v="1050"/>
    <m/>
    <m/>
    <n v="28"/>
    <n v="1078"/>
  </r>
  <r>
    <x v="4"/>
    <x v="0"/>
    <x v="6"/>
    <x v="1"/>
    <n v="906"/>
    <n v="120"/>
    <m/>
    <n v="18"/>
    <n v="1044"/>
  </r>
  <r>
    <x v="4"/>
    <x v="1"/>
    <x v="0"/>
    <x v="4"/>
    <n v="2049"/>
    <n v="20"/>
    <m/>
    <n v="60"/>
    <n v="2129"/>
  </r>
  <r>
    <x v="4"/>
    <x v="1"/>
    <x v="0"/>
    <x v="2"/>
    <n v="1194"/>
    <m/>
    <m/>
    <m/>
    <n v="1194"/>
  </r>
  <r>
    <x v="4"/>
    <x v="1"/>
    <x v="1"/>
    <x v="6"/>
    <n v="906"/>
    <n v="12"/>
    <m/>
    <n v="60"/>
    <n v="978"/>
  </r>
  <r>
    <x v="4"/>
    <x v="1"/>
    <x v="1"/>
    <x v="1"/>
    <n v="1086"/>
    <n v="42"/>
    <m/>
    <n v="12"/>
    <n v="1140"/>
  </r>
  <r>
    <x v="4"/>
    <x v="1"/>
    <x v="1"/>
    <x v="2"/>
    <n v="825"/>
    <n v="66"/>
    <m/>
    <n v="60"/>
    <n v="951"/>
  </r>
  <r>
    <x v="4"/>
    <x v="1"/>
    <x v="2"/>
    <x v="3"/>
    <n v="2049"/>
    <n v="20"/>
    <m/>
    <n v="60"/>
    <n v="2129"/>
  </r>
  <r>
    <x v="4"/>
    <x v="1"/>
    <x v="3"/>
    <x v="1"/>
    <n v="1086"/>
    <n v="42"/>
    <m/>
    <n v="12"/>
    <n v="1140"/>
  </r>
  <r>
    <x v="4"/>
    <x v="1"/>
    <x v="4"/>
    <x v="0"/>
    <n v="906"/>
    <n v="12"/>
    <m/>
    <n v="60"/>
    <n v="978"/>
  </r>
  <r>
    <x v="4"/>
    <x v="1"/>
    <x v="5"/>
    <x v="3"/>
    <n v="1194"/>
    <m/>
    <m/>
    <m/>
    <n v="1194"/>
  </r>
  <r>
    <x v="4"/>
    <x v="1"/>
    <x v="5"/>
    <x v="0"/>
    <n v="1086"/>
    <n v="42"/>
    <m/>
    <n v="12"/>
    <n v="1140"/>
  </r>
  <r>
    <x v="4"/>
    <x v="1"/>
    <x v="5"/>
    <x v="5"/>
    <n v="1086"/>
    <n v="42"/>
    <m/>
    <n v="12"/>
    <n v="1140"/>
  </r>
  <r>
    <x v="4"/>
    <x v="1"/>
    <x v="6"/>
    <x v="3"/>
    <n v="825"/>
    <n v="66"/>
    <m/>
    <n v="60"/>
    <n v="951"/>
  </r>
  <r>
    <x v="4"/>
    <x v="1"/>
    <x v="6"/>
    <x v="1"/>
    <n v="1194"/>
    <m/>
    <m/>
    <m/>
    <n v="11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4848AF-B456-4D94-B66F-13A388FB5E86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Centro de Canjes">
  <location ref="B6:G14" firstHeaderRow="0" firstDataRow="1" firstDataCol="1" rowPageCount="2" colPageCount="1"/>
  <pivotFields count="9">
    <pivotField axis="axisPage" multipleItemSelectionAllowed="1" showAll="0">
      <items count="6">
        <item h="1" x="0"/>
        <item h="1" x="1"/>
        <item h="1" x="2"/>
        <item x="3"/>
        <item h="1" x="4"/>
        <item t="default"/>
      </items>
    </pivotField>
    <pivotField name="Período" axis="axisPage" multipleItemSelectionAllowed="1" showAll="0" defaultSubtotal="0">
      <items count="13"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m="1" x="12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h="1" m="1" x="7"/>
        <item t="default"/>
      </items>
    </pivotField>
    <pivotField axis="axisRow" showAll="0">
      <items count="11">
        <item x="3"/>
        <item x="0"/>
        <item x="4"/>
        <item x="5"/>
        <item x="6"/>
        <item x="1"/>
        <item x="2"/>
        <item x="7"/>
        <item m="1" x="9"/>
        <item m="1"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2">
    <field x="2"/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0" hier="-1"/>
    <pageField fld="1" hier="-1"/>
  </pageFields>
  <dataFields count="5">
    <dataField name="10 kg" fld="4" baseField="3" baseItem="1" numFmtId="164"/>
    <dataField name="15 kg" fld="5" baseField="2" baseItem="0" numFmtId="164"/>
    <dataField name=" 30 kg" fld="6" baseField="2" baseItem="0" numFmtId="164"/>
    <dataField name=" 45 kg" fld="7" baseField="2" baseItem="0" numFmtId="3"/>
    <dataField name="Total Gral" fld="8" baseField="2" baseItem="0" numFmtId="3"/>
  </dataFields>
  <formats count="26">
    <format dxfId="2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4">
      <pivotArea field="1" type="button" dataOnly="0" labelOnly="1" outline="0" axis="axisPage" fieldPosition="1"/>
    </format>
    <format dxfId="23">
      <pivotArea field="0" type="button" dataOnly="0" labelOnly="1" outline="0" axis="axisPage" fieldPosition="0"/>
    </format>
    <format dxfId="22">
      <pivotArea dataOnly="0" labelOnly="1" outline="0" fieldPosition="0">
        <references count="1">
          <reference field="0" count="0"/>
        </references>
      </pivotArea>
    </format>
    <format dxfId="21">
      <pivotArea dataOnly="0" labelOnly="1" outline="0" fieldPosition="0">
        <references count="1">
          <reference field="1" count="0"/>
        </references>
      </pivotArea>
    </format>
    <format dxfId="20">
      <pivotArea field="2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8">
      <pivotArea dataOnly="0" grandRow="1" axis="axisRow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grandRow="1" outline="0" collapsedLevelsAreSubtotals="1" fieldPosition="0"/>
    </format>
    <format dxfId="14">
      <pivotArea dataOnly="0" labelOnly="1" grandRow="1" outline="0" fieldPosition="0"/>
    </format>
    <format dxfId="13">
      <pivotArea field="1" type="button" dataOnly="0" labelOnly="1" outline="0" axis="axisPage" fieldPosition="1"/>
    </format>
    <format dxfId="12">
      <pivotArea dataOnly="0" labelOnly="1" outline="0" fieldPosition="0">
        <references count="1">
          <reference field="0" count="0"/>
        </references>
      </pivotArea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field="2" grandRow="1" outline="0" collapsedLevelsAreSubtotals="1" axis="axisRow" fieldPosition="0">
        <references count="1">
          <reference field="4294967294" count="1" selected="0">
            <x v="4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2" type="button" dataOnly="0" labelOnly="1" outline="0" axis="axisRow" fieldPosition="0"/>
    </format>
    <format dxfId="6">
      <pivotArea dataOnly="0" labelOnly="1" fieldPosition="0">
        <references count="1">
          <reference field="2" count="0"/>
        </references>
      </pivotArea>
    </format>
    <format dxfId="5">
      <pivotArea dataOnly="0" labelOnly="1" grandRow="1" outline="0" fieldPosition="0"/>
    </format>
    <format dxfId="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">
      <pivotArea dataOnly="0" labelOnly="1" outline="0" fieldPosition="0">
        <references count="1">
          <reference field="0" count="0"/>
        </references>
      </pivotArea>
    </format>
    <format dxfId="2">
      <pivotArea field="0" type="button" dataOnly="0" labelOnly="1" outline="0" axis="axisPage" fieldPosition="0"/>
    </format>
    <format dxfId="1">
      <pivotArea field="0" type="button" dataOnly="0" labelOnly="1" outline="0" axis="axisPage" fieldPosition="0"/>
    </format>
    <format dxfId="0">
      <pivotArea dataOnly="0" labelOnly="1" outline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47E141-F550-4F06-B9C0-ACAF166CA166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Centro de Canjes">
  <location ref="I6:N14" firstHeaderRow="0" firstDataRow="1" firstDataCol="1" rowPageCount="2" colPageCount="1"/>
  <pivotFields count="9"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name="Período" axis="axisPage" multipleItemSelectionAllowed="1" showAll="0" defaultSubtotal="0">
      <items count="13"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m="1" x="12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h="1" m="1" x="7"/>
        <item t="default"/>
      </items>
    </pivotField>
    <pivotField axis="axisRow" showAll="0">
      <items count="11">
        <item x="3"/>
        <item x="0"/>
        <item x="4"/>
        <item x="5"/>
        <item x="6"/>
        <item x="1"/>
        <item x="2"/>
        <item x="7"/>
        <item m="1" x="9"/>
        <item m="1"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2">
    <field x="2"/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0" hier="-1"/>
    <pageField fld="1" hier="-1"/>
  </pageFields>
  <dataFields count="5">
    <dataField name="10 kg" fld="4" baseField="3" baseItem="1" numFmtId="164"/>
    <dataField name="15 kg" fld="5" baseField="2" baseItem="0" numFmtId="164"/>
    <dataField name=" 30 kg" fld="6" baseField="2" baseItem="0" numFmtId="164"/>
    <dataField name=" 45 kg" fld="7" baseField="2" baseItem="0" numFmtId="3"/>
    <dataField name="Total Gral" fld="8" baseField="2" baseItem="0" numFmtId="3"/>
  </dataFields>
  <formats count="31">
    <format dxfId="5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5">
      <pivotArea field="1" type="button" dataOnly="0" labelOnly="1" outline="0" axis="axisPage" fieldPosition="1"/>
    </format>
    <format dxfId="54">
      <pivotArea field="0" type="button" dataOnly="0" labelOnly="1" outline="0" axis="axisPage" fieldPosition="0"/>
    </format>
    <format dxfId="53">
      <pivotArea dataOnly="0" labelOnly="1" outline="0" fieldPosition="0">
        <references count="1">
          <reference field="0" count="0"/>
        </references>
      </pivotArea>
    </format>
    <format dxfId="52">
      <pivotArea dataOnly="0" labelOnly="1" outline="0" fieldPosition="0">
        <references count="1">
          <reference field="1" count="0"/>
        </references>
      </pivotArea>
    </format>
    <format dxfId="51">
      <pivotArea field="2" type="button" dataOnly="0" labelOnly="1" outline="0" axis="axisRow" fieldPosition="0"/>
    </format>
    <format dxfId="5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9">
      <pivotArea dataOnly="0" grandRow="1" axis="axisRow" fieldPosition="0"/>
    </format>
    <format dxfId="48">
      <pivotArea grandRow="1" outline="0" collapsedLevelsAreSubtotals="1" fieldPosition="0"/>
    </format>
    <format dxfId="47">
      <pivotArea dataOnly="0" labelOnly="1" grandRow="1" outline="0" fieldPosition="0"/>
    </format>
    <format dxfId="46">
      <pivotArea grandRow="1" outline="0" collapsedLevelsAreSubtotals="1" fieldPosition="0"/>
    </format>
    <format dxfId="45">
      <pivotArea dataOnly="0" labelOnly="1" grandRow="1" outline="0" fieldPosition="0"/>
    </format>
    <format dxfId="44">
      <pivotArea field="1" type="button" dataOnly="0" labelOnly="1" outline="0" axis="axisPage" fieldPosition="1"/>
    </format>
    <format dxfId="43">
      <pivotArea dataOnly="0" labelOnly="1" outline="0" fieldPosition="0">
        <references count="1">
          <reference field="0" count="0"/>
        </references>
      </pivotArea>
    </format>
    <format dxfId="42">
      <pivotArea dataOnly="0" labelOnly="1" outline="0" fieldPosition="0">
        <references count="1">
          <reference field="0" count="0"/>
        </references>
      </pivotArea>
    </format>
    <format dxfId="41">
      <pivotArea field="2" grandRow="1" outline="0" collapsedLevelsAreSubtotals="1" axis="axisRow" fieldPosition="0">
        <references count="1">
          <reference field="4294967294" count="1" selected="0">
            <x v="4"/>
          </reference>
        </references>
      </pivotArea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field="2" type="button" dataOnly="0" labelOnly="1" outline="0" axis="axisRow" fieldPosition="0"/>
    </format>
    <format dxfId="37">
      <pivotArea dataOnly="0" labelOnly="1" fieldPosition="0">
        <references count="1">
          <reference field="2" count="0"/>
        </references>
      </pivotArea>
    </format>
    <format dxfId="36">
      <pivotArea dataOnly="0" labelOnly="1" grandRow="1" outline="0" fieldPosition="0"/>
    </format>
    <format dxfId="3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4">
      <pivotArea dataOnly="0" labelOnly="1" outline="0" fieldPosition="0">
        <references count="1">
          <reference field="0" count="0"/>
        </references>
      </pivotArea>
    </format>
    <format dxfId="33">
      <pivotArea field="0" type="button" dataOnly="0" labelOnly="1" outline="0" axis="axisPage" fieldPosition="0"/>
    </format>
    <format dxfId="32">
      <pivotArea dataOnly="0" labelOnly="1" outline="0" fieldPosition="0">
        <references count="1">
          <reference field="0" count="0"/>
        </references>
      </pivotArea>
    </format>
    <format dxfId="31">
      <pivotArea field="0" type="button" dataOnly="0" labelOnly="1" outline="0" axis="axisPage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2" type="button" dataOnly="0" labelOnly="1" outline="0" axis="axisRow" fieldPosition="0"/>
    </format>
    <format dxfId="27">
      <pivotArea dataOnly="0" labelOnly="1" grandRow="1" outline="0" fieldPosition="0"/>
    </format>
    <format dxfId="2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A3:I927" totalsRowCount="1">
  <autoFilter ref="A3:I926" xr:uid="{00000000-0009-0000-0100-000004000000}">
    <filterColumn colId="0">
      <filters>
        <filter val="2024"/>
        <filter val="2025"/>
      </filters>
    </filterColumn>
  </autoFilter>
  <tableColumns count="9">
    <tableColumn id="1" xr3:uid="{00000000-0010-0000-0000-000001000000}" name="AÑO"/>
    <tableColumn id="2" xr3:uid="{00000000-0010-0000-0000-000002000000}" name="FECHA"/>
    <tableColumn id="3" xr3:uid="{00000000-0010-0000-0000-000003000000}" name="Desde CC"/>
    <tableColumn id="4" xr3:uid="{00000000-0010-0000-0000-000004000000}" name="Hasta cc"/>
    <tableColumn id="5" xr3:uid="{00000000-0010-0000-0000-000005000000}" name="env 10 kg" totalsRowFunction="sum"/>
    <tableColumn id="6" xr3:uid="{00000000-0010-0000-0000-000006000000}" name="env 15 kg" totalsRowFunction="sum"/>
    <tableColumn id="7" xr3:uid="{00000000-0010-0000-0000-000007000000}" name="env 30 kg" totalsRowFunction="sum"/>
    <tableColumn id="8" xr3:uid="{00000000-0010-0000-0000-000008000000}" name="env 45 kg" totalsRowFunction="sum"/>
    <tableColumn id="9" xr3:uid="{00000000-0010-0000-0000-000009000000}" name="total" totalsRowFunction="sum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D2A4-57CE-4AA4-8379-4DE6D1972E47}">
  <dimension ref="A1:N24"/>
  <sheetViews>
    <sheetView showGridLines="0" tabSelected="1" zoomScale="93" zoomScaleNormal="93" workbookViewId="0">
      <selection activeCell="D21" sqref="D21"/>
    </sheetView>
  </sheetViews>
  <sheetFormatPr baseColWidth="10" defaultRowHeight="15" x14ac:dyDescent="0.25"/>
  <cols>
    <col min="1" max="1" width="6" customWidth="1"/>
    <col min="2" max="2" width="18.85546875" bestFit="1" customWidth="1"/>
    <col min="3" max="3" width="12.42578125" bestFit="1" customWidth="1"/>
    <col min="4" max="4" width="5.85546875" bestFit="1" customWidth="1"/>
    <col min="5" max="6" width="6.28515625" bestFit="1" customWidth="1"/>
    <col min="7" max="7" width="9.85546875" bestFit="1" customWidth="1"/>
    <col min="8" max="8" width="10" customWidth="1"/>
    <col min="9" max="9" width="18.85546875" bestFit="1" customWidth="1"/>
    <col min="10" max="10" width="12.42578125" bestFit="1" customWidth="1"/>
    <col min="11" max="11" width="5.85546875" bestFit="1" customWidth="1"/>
    <col min="12" max="13" width="6.28515625" bestFit="1" customWidth="1"/>
    <col min="14" max="14" width="9.85546875" bestFit="1" customWidth="1"/>
    <col min="15" max="33" width="4" bestFit="1" customWidth="1"/>
    <col min="34" max="269" width="5" bestFit="1" customWidth="1"/>
    <col min="270" max="270" width="11" bestFit="1" customWidth="1"/>
    <col min="271" max="271" width="12.28515625" bestFit="1" customWidth="1"/>
  </cols>
  <sheetData>
    <row r="1" spans="1:14" ht="24" customHeight="1" x14ac:dyDescent="0.25">
      <c r="B1" s="38" t="s">
        <v>38</v>
      </c>
      <c r="C1" s="38"/>
      <c r="D1" s="38"/>
      <c r="E1" s="38"/>
      <c r="F1" s="38"/>
      <c r="G1" s="38"/>
      <c r="I1" s="39" t="s">
        <v>39</v>
      </c>
      <c r="J1" s="39"/>
      <c r="K1" s="39"/>
      <c r="L1" s="39"/>
      <c r="M1" s="39"/>
      <c r="N1" s="39"/>
    </row>
    <row r="2" spans="1:14" x14ac:dyDescent="0.25">
      <c r="B2" s="14"/>
      <c r="C2" s="14"/>
      <c r="D2" s="14"/>
      <c r="E2" s="14"/>
      <c r="F2" s="14"/>
      <c r="G2" s="14"/>
      <c r="I2" s="23"/>
      <c r="J2" s="23"/>
      <c r="K2" s="23"/>
      <c r="L2" s="23"/>
      <c r="M2" s="23"/>
      <c r="N2" s="23"/>
    </row>
    <row r="3" spans="1:14" ht="21" x14ac:dyDescent="0.35">
      <c r="B3" s="17" t="s">
        <v>27</v>
      </c>
      <c r="C3" s="18">
        <v>2024</v>
      </c>
      <c r="D3" s="15"/>
      <c r="E3" s="15"/>
      <c r="F3" s="15"/>
      <c r="G3" s="15"/>
      <c r="I3" s="24" t="s">
        <v>27</v>
      </c>
      <c r="J3" s="25">
        <v>2025</v>
      </c>
      <c r="K3" s="26"/>
      <c r="L3" s="26"/>
      <c r="M3" s="26"/>
      <c r="N3" s="26"/>
    </row>
    <row r="4" spans="1:14" x14ac:dyDescent="0.25">
      <c r="B4" s="10" t="s">
        <v>35</v>
      </c>
      <c r="C4" s="5" t="s">
        <v>16</v>
      </c>
      <c r="D4" s="15"/>
      <c r="E4" s="15"/>
      <c r="F4" s="15"/>
      <c r="G4" s="15"/>
      <c r="I4" s="28" t="s">
        <v>35</v>
      </c>
      <c r="J4" s="29" t="s">
        <v>16</v>
      </c>
      <c r="K4" s="26"/>
      <c r="L4" s="26"/>
      <c r="M4" s="26"/>
      <c r="N4" s="26"/>
    </row>
    <row r="5" spans="1:14" x14ac:dyDescent="0.25">
      <c r="B5" s="15"/>
      <c r="C5" s="15"/>
      <c r="D5" s="15"/>
      <c r="E5" s="15"/>
      <c r="F5" s="15"/>
      <c r="G5" s="15"/>
      <c r="I5" s="26"/>
      <c r="J5" s="26"/>
      <c r="K5" s="26"/>
      <c r="L5" s="26"/>
      <c r="M5" s="26"/>
      <c r="N5" s="26"/>
    </row>
    <row r="6" spans="1:14" ht="25.15" customHeight="1" x14ac:dyDescent="0.25">
      <c r="B6" s="5" t="s">
        <v>34</v>
      </c>
      <c r="C6" s="6" t="s">
        <v>29</v>
      </c>
      <c r="D6" s="6" t="s">
        <v>30</v>
      </c>
      <c r="E6" s="6" t="s">
        <v>31</v>
      </c>
      <c r="F6" s="6" t="s">
        <v>32</v>
      </c>
      <c r="G6" s="6" t="s">
        <v>33</v>
      </c>
      <c r="I6" s="29" t="s">
        <v>34</v>
      </c>
      <c r="J6" s="30" t="s">
        <v>29</v>
      </c>
      <c r="K6" s="30" t="s">
        <v>30</v>
      </c>
      <c r="L6" s="30" t="s">
        <v>31</v>
      </c>
      <c r="M6" s="30" t="s">
        <v>32</v>
      </c>
      <c r="N6" s="30" t="s">
        <v>33</v>
      </c>
    </row>
    <row r="7" spans="1:14" ht="25.15" customHeight="1" x14ac:dyDescent="0.25">
      <c r="B7" s="2" t="s">
        <v>7</v>
      </c>
      <c r="C7" s="4">
        <v>1706</v>
      </c>
      <c r="D7" s="4">
        <v>7</v>
      </c>
      <c r="E7" s="4"/>
      <c r="F7" s="1">
        <v>126</v>
      </c>
      <c r="G7" s="1">
        <v>1839</v>
      </c>
      <c r="I7" s="31" t="s">
        <v>7</v>
      </c>
      <c r="J7" s="32">
        <v>3243</v>
      </c>
      <c r="K7" s="32">
        <v>20</v>
      </c>
      <c r="L7" s="32"/>
      <c r="M7" s="33">
        <v>60</v>
      </c>
      <c r="N7" s="33">
        <v>3323</v>
      </c>
    </row>
    <row r="8" spans="1:14" ht="25.15" customHeight="1" x14ac:dyDescent="0.25">
      <c r="B8" s="2" t="s">
        <v>6</v>
      </c>
      <c r="C8" s="4">
        <v>5784</v>
      </c>
      <c r="D8" s="4">
        <v>271</v>
      </c>
      <c r="E8" s="4"/>
      <c r="F8" s="1">
        <v>198</v>
      </c>
      <c r="G8" s="1">
        <v>6253</v>
      </c>
      <c r="I8" s="31" t="s">
        <v>6</v>
      </c>
      <c r="J8" s="32">
        <v>2817</v>
      </c>
      <c r="K8" s="32">
        <v>120</v>
      </c>
      <c r="L8" s="32"/>
      <c r="M8" s="33">
        <v>132</v>
      </c>
      <c r="N8" s="33">
        <v>3069</v>
      </c>
    </row>
    <row r="9" spans="1:14" ht="25.15" customHeight="1" x14ac:dyDescent="0.25">
      <c r="B9" s="2" t="s">
        <v>5</v>
      </c>
      <c r="C9" s="4">
        <v>1125</v>
      </c>
      <c r="D9" s="4">
        <v>42</v>
      </c>
      <c r="E9" s="4"/>
      <c r="F9" s="1"/>
      <c r="G9" s="1">
        <v>1167</v>
      </c>
      <c r="I9" s="31" t="s">
        <v>5</v>
      </c>
      <c r="J9" s="32">
        <v>2049</v>
      </c>
      <c r="K9" s="32">
        <v>20</v>
      </c>
      <c r="L9" s="32"/>
      <c r="M9" s="33">
        <v>60</v>
      </c>
      <c r="N9" s="33">
        <v>2129</v>
      </c>
    </row>
    <row r="10" spans="1:14" ht="25.15" customHeight="1" x14ac:dyDescent="0.25">
      <c r="B10" s="2" t="s">
        <v>4</v>
      </c>
      <c r="C10" s="4">
        <v>911</v>
      </c>
      <c r="D10" s="4">
        <v>7</v>
      </c>
      <c r="E10" s="4"/>
      <c r="F10" s="1">
        <v>48</v>
      </c>
      <c r="G10" s="1">
        <v>966</v>
      </c>
      <c r="I10" s="31" t="s">
        <v>4</v>
      </c>
      <c r="J10" s="32">
        <v>1086</v>
      </c>
      <c r="K10" s="32">
        <v>42</v>
      </c>
      <c r="L10" s="32"/>
      <c r="M10" s="33">
        <v>12</v>
      </c>
      <c r="N10" s="33">
        <v>1140</v>
      </c>
    </row>
    <row r="11" spans="1:14" ht="25.15" customHeight="1" x14ac:dyDescent="0.25">
      <c r="B11" s="2" t="s">
        <v>3</v>
      </c>
      <c r="C11" s="4">
        <v>2817</v>
      </c>
      <c r="D11" s="4">
        <v>180</v>
      </c>
      <c r="E11" s="4"/>
      <c r="F11" s="1">
        <v>102</v>
      </c>
      <c r="G11" s="1">
        <v>3099</v>
      </c>
      <c r="I11" s="31" t="s">
        <v>3</v>
      </c>
      <c r="J11" s="32">
        <v>906</v>
      </c>
      <c r="K11" s="32">
        <v>12</v>
      </c>
      <c r="L11" s="32"/>
      <c r="M11" s="33">
        <v>60</v>
      </c>
      <c r="N11" s="33">
        <v>978</v>
      </c>
    </row>
    <row r="12" spans="1:14" ht="25.15" customHeight="1" x14ac:dyDescent="0.25">
      <c r="B12" s="2" t="s">
        <v>2</v>
      </c>
      <c r="C12" s="4">
        <v>2538</v>
      </c>
      <c r="D12" s="4">
        <v>79</v>
      </c>
      <c r="E12" s="4"/>
      <c r="F12" s="1">
        <v>174</v>
      </c>
      <c r="G12" s="1">
        <v>2791</v>
      </c>
      <c r="I12" s="31" t="s">
        <v>2</v>
      </c>
      <c r="J12" s="32">
        <v>3366</v>
      </c>
      <c r="K12" s="32">
        <v>84</v>
      </c>
      <c r="L12" s="32"/>
      <c r="M12" s="33">
        <v>24</v>
      </c>
      <c r="N12" s="33">
        <v>3474</v>
      </c>
    </row>
    <row r="13" spans="1:14" ht="25.15" customHeight="1" x14ac:dyDescent="0.25">
      <c r="B13" s="2" t="s">
        <v>1</v>
      </c>
      <c r="C13" s="4">
        <v>1920</v>
      </c>
      <c r="D13" s="4">
        <v>42</v>
      </c>
      <c r="E13" s="4"/>
      <c r="F13" s="1">
        <v>78</v>
      </c>
      <c r="G13" s="1">
        <v>2040</v>
      </c>
      <c r="I13" s="31" t="s">
        <v>1</v>
      </c>
      <c r="J13" s="32">
        <v>2019</v>
      </c>
      <c r="K13" s="32">
        <v>66</v>
      </c>
      <c r="L13" s="32"/>
      <c r="M13" s="33">
        <v>60</v>
      </c>
      <c r="N13" s="33">
        <v>2145</v>
      </c>
    </row>
    <row r="14" spans="1:14" s="3" customFormat="1" ht="27" customHeight="1" x14ac:dyDescent="0.25">
      <c r="B14" s="7" t="s">
        <v>0</v>
      </c>
      <c r="C14" s="8">
        <v>16801</v>
      </c>
      <c r="D14" s="8">
        <v>628</v>
      </c>
      <c r="E14" s="8"/>
      <c r="F14" s="9">
        <v>726</v>
      </c>
      <c r="G14" s="27">
        <v>18155</v>
      </c>
      <c r="I14" s="34" t="s">
        <v>0</v>
      </c>
      <c r="J14" s="35">
        <v>15486</v>
      </c>
      <c r="K14" s="35">
        <v>364</v>
      </c>
      <c r="L14" s="35"/>
      <c r="M14" s="36">
        <v>408</v>
      </c>
      <c r="N14" s="37">
        <v>16258</v>
      </c>
    </row>
    <row r="15" spans="1:14" s="3" customFormat="1" ht="24.75" customHeight="1" x14ac:dyDescent="0.25">
      <c r="A15" s="12"/>
      <c r="B15"/>
      <c r="C15"/>
      <c r="E15"/>
      <c r="F15"/>
      <c r="G15" s="16"/>
      <c r="I15"/>
      <c r="J15"/>
      <c r="M15"/>
      <c r="N15" s="16"/>
    </row>
    <row r="16" spans="1:14" s="20" customFormat="1" x14ac:dyDescent="0.25">
      <c r="L16" s="20" t="s">
        <v>37</v>
      </c>
      <c r="N16" s="22">
        <f>(+GETPIVOTDATA("Total Gral",$I$6)-GETPIVOTDATA("Total Gral",$B$6))/GETPIVOTDATA("Total Gral",$B$6)</f>
        <v>-0.10448912145414486</v>
      </c>
    </row>
    <row r="17" spans="7:14" s="20" customFormat="1" x14ac:dyDescent="0.25">
      <c r="G17" s="21"/>
    </row>
    <row r="18" spans="7:14" s="20" customFormat="1" x14ac:dyDescent="0.25"/>
    <row r="19" spans="7:14" s="20" customFormat="1" x14ac:dyDescent="0.25"/>
    <row r="20" spans="7:14" s="20" customFormat="1" x14ac:dyDescent="0.25">
      <c r="N20" s="19"/>
    </row>
    <row r="21" spans="7:14" s="20" customFormat="1" x14ac:dyDescent="0.25"/>
    <row r="22" spans="7:14" s="20" customFormat="1" x14ac:dyDescent="0.25"/>
    <row r="23" spans="7:14" s="20" customFormat="1" x14ac:dyDescent="0.25"/>
    <row r="24" spans="7:14" s="20" customFormat="1" x14ac:dyDescent="0.25"/>
  </sheetData>
  <mergeCells count="2">
    <mergeCell ref="B1:G1"/>
    <mergeCell ref="I1:N1"/>
  </mergeCell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M927"/>
  <sheetViews>
    <sheetView topLeftCell="A892" workbookViewId="0">
      <selection activeCell="G926" sqref="G926"/>
    </sheetView>
  </sheetViews>
  <sheetFormatPr baseColWidth="10" defaultRowHeight="15" x14ac:dyDescent="0.25"/>
  <cols>
    <col min="3" max="3" width="13.7109375" customWidth="1"/>
  </cols>
  <sheetData>
    <row r="3" spans="1:9" x14ac:dyDescent="0.25">
      <c r="A3" t="s">
        <v>27</v>
      </c>
      <c r="B3" t="s">
        <v>28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</row>
    <row r="4" spans="1:9" hidden="1" x14ac:dyDescent="0.25">
      <c r="A4">
        <v>2021</v>
      </c>
      <c r="B4" t="s">
        <v>15</v>
      </c>
      <c r="C4" t="s">
        <v>7</v>
      </c>
      <c r="D4" t="s">
        <v>6</v>
      </c>
      <c r="E4">
        <v>3561</v>
      </c>
      <c r="F4">
        <v>78</v>
      </c>
      <c r="G4">
        <v>0</v>
      </c>
      <c r="H4">
        <v>212</v>
      </c>
      <c r="I4">
        <v>3851</v>
      </c>
    </row>
    <row r="5" spans="1:9" hidden="1" x14ac:dyDescent="0.25">
      <c r="A5">
        <v>2021</v>
      </c>
      <c r="B5" t="s">
        <v>15</v>
      </c>
      <c r="C5" t="s">
        <v>7</v>
      </c>
      <c r="D5" t="s">
        <v>2</v>
      </c>
      <c r="E5">
        <v>1113</v>
      </c>
      <c r="F5">
        <v>0</v>
      </c>
      <c r="G5">
        <v>0</v>
      </c>
      <c r="H5">
        <v>16</v>
      </c>
      <c r="I5">
        <v>1129</v>
      </c>
    </row>
    <row r="6" spans="1:9" hidden="1" x14ac:dyDescent="0.25">
      <c r="A6">
        <v>2021</v>
      </c>
      <c r="B6" t="s">
        <v>15</v>
      </c>
      <c r="C6" t="s">
        <v>7</v>
      </c>
      <c r="D6" t="s">
        <v>1</v>
      </c>
      <c r="E6">
        <v>1641</v>
      </c>
      <c r="F6">
        <v>0</v>
      </c>
      <c r="G6">
        <v>0</v>
      </c>
      <c r="H6">
        <v>48</v>
      </c>
      <c r="I6">
        <v>1689</v>
      </c>
    </row>
    <row r="7" spans="1:9" hidden="1" x14ac:dyDescent="0.25">
      <c r="A7">
        <v>2021</v>
      </c>
      <c r="B7" t="s">
        <v>15</v>
      </c>
      <c r="C7" t="s">
        <v>6</v>
      </c>
      <c r="D7" t="s">
        <v>7</v>
      </c>
      <c r="E7">
        <v>2682</v>
      </c>
      <c r="F7">
        <v>78</v>
      </c>
      <c r="G7">
        <v>0</v>
      </c>
      <c r="H7">
        <v>152</v>
      </c>
      <c r="I7">
        <v>2912</v>
      </c>
    </row>
    <row r="8" spans="1:9" hidden="1" x14ac:dyDescent="0.25">
      <c r="A8">
        <v>2021</v>
      </c>
      <c r="B8" t="s">
        <v>15</v>
      </c>
      <c r="C8" t="s">
        <v>6</v>
      </c>
      <c r="D8" t="s">
        <v>5</v>
      </c>
      <c r="E8">
        <v>1014</v>
      </c>
      <c r="F8">
        <v>0</v>
      </c>
      <c r="G8">
        <v>0</v>
      </c>
      <c r="H8">
        <v>42</v>
      </c>
      <c r="I8">
        <v>1056</v>
      </c>
    </row>
    <row r="9" spans="1:9" hidden="1" x14ac:dyDescent="0.25">
      <c r="A9">
        <v>2021</v>
      </c>
      <c r="B9" t="s">
        <v>15</v>
      </c>
      <c r="C9" t="s">
        <v>6</v>
      </c>
      <c r="D9" t="s">
        <v>4</v>
      </c>
      <c r="I9">
        <v>0</v>
      </c>
    </row>
    <row r="10" spans="1:9" hidden="1" x14ac:dyDescent="0.25">
      <c r="A10">
        <v>2021</v>
      </c>
      <c r="B10" t="s">
        <v>15</v>
      </c>
      <c r="C10" t="s">
        <v>6</v>
      </c>
      <c r="D10" t="s">
        <v>3</v>
      </c>
      <c r="E10">
        <v>2978</v>
      </c>
      <c r="F10">
        <v>12</v>
      </c>
      <c r="G10">
        <v>0</v>
      </c>
      <c r="H10">
        <v>60</v>
      </c>
      <c r="I10">
        <v>3050</v>
      </c>
    </row>
    <row r="11" spans="1:9" hidden="1" x14ac:dyDescent="0.25">
      <c r="A11">
        <v>2021</v>
      </c>
      <c r="B11" t="s">
        <v>15</v>
      </c>
      <c r="C11" t="s">
        <v>6</v>
      </c>
      <c r="D11" t="s">
        <v>2</v>
      </c>
      <c r="E11">
        <v>879</v>
      </c>
      <c r="F11">
        <v>0</v>
      </c>
      <c r="G11">
        <v>0</v>
      </c>
      <c r="H11">
        <v>60</v>
      </c>
      <c r="I11">
        <v>939</v>
      </c>
    </row>
    <row r="12" spans="1:9" hidden="1" x14ac:dyDescent="0.25">
      <c r="A12">
        <v>2021</v>
      </c>
      <c r="B12" t="s">
        <v>15</v>
      </c>
      <c r="C12" t="s">
        <v>6</v>
      </c>
      <c r="D12" t="s">
        <v>1</v>
      </c>
      <c r="E12">
        <v>1990</v>
      </c>
      <c r="F12">
        <v>36</v>
      </c>
      <c r="G12">
        <v>0</v>
      </c>
      <c r="H12">
        <v>60</v>
      </c>
      <c r="I12">
        <v>2086</v>
      </c>
    </row>
    <row r="13" spans="1:9" hidden="1" x14ac:dyDescent="0.25">
      <c r="A13">
        <v>2021</v>
      </c>
      <c r="B13" t="s">
        <v>15</v>
      </c>
      <c r="C13" t="s">
        <v>5</v>
      </c>
      <c r="D13" t="s">
        <v>2</v>
      </c>
      <c r="E13">
        <v>1014</v>
      </c>
      <c r="F13">
        <v>0</v>
      </c>
      <c r="G13">
        <v>0</v>
      </c>
      <c r="H13">
        <v>42</v>
      </c>
      <c r="I13">
        <v>1056</v>
      </c>
    </row>
    <row r="14" spans="1:9" hidden="1" x14ac:dyDescent="0.25">
      <c r="A14">
        <v>2021</v>
      </c>
      <c r="B14" t="s">
        <v>15</v>
      </c>
      <c r="C14" t="s">
        <v>5</v>
      </c>
      <c r="D14" t="s">
        <v>1</v>
      </c>
      <c r="E14">
        <v>2146</v>
      </c>
      <c r="F14">
        <v>0</v>
      </c>
      <c r="G14">
        <v>0</v>
      </c>
      <c r="H14">
        <v>48</v>
      </c>
      <c r="I14">
        <v>2194</v>
      </c>
    </row>
    <row r="15" spans="1:9" hidden="1" x14ac:dyDescent="0.25">
      <c r="A15">
        <v>2021</v>
      </c>
      <c r="B15" t="s">
        <v>15</v>
      </c>
      <c r="C15" t="s">
        <v>4</v>
      </c>
      <c r="D15" t="s">
        <v>2</v>
      </c>
      <c r="E15">
        <v>924</v>
      </c>
      <c r="F15">
        <v>0</v>
      </c>
      <c r="G15">
        <v>0</v>
      </c>
      <c r="H15">
        <v>12</v>
      </c>
      <c r="I15">
        <v>936</v>
      </c>
    </row>
    <row r="16" spans="1:9" hidden="1" x14ac:dyDescent="0.25">
      <c r="A16">
        <v>2021</v>
      </c>
      <c r="B16" t="s">
        <v>15</v>
      </c>
      <c r="C16" t="s">
        <v>3</v>
      </c>
      <c r="D16" t="s">
        <v>6</v>
      </c>
      <c r="E16">
        <v>800</v>
      </c>
      <c r="F16">
        <v>184</v>
      </c>
      <c r="G16">
        <v>0</v>
      </c>
      <c r="H16">
        <v>24</v>
      </c>
      <c r="I16">
        <v>1008</v>
      </c>
    </row>
    <row r="17" spans="1:9" hidden="1" x14ac:dyDescent="0.25">
      <c r="A17">
        <v>2021</v>
      </c>
      <c r="B17" t="s">
        <v>15</v>
      </c>
      <c r="C17" t="s">
        <v>3</v>
      </c>
      <c r="D17" t="s">
        <v>2</v>
      </c>
      <c r="E17">
        <v>3333</v>
      </c>
      <c r="F17">
        <v>12</v>
      </c>
      <c r="G17">
        <v>0</v>
      </c>
      <c r="H17">
        <v>42</v>
      </c>
      <c r="I17">
        <v>3387</v>
      </c>
    </row>
    <row r="18" spans="1:9" hidden="1" x14ac:dyDescent="0.25">
      <c r="A18">
        <v>2021</v>
      </c>
      <c r="B18" t="s">
        <v>15</v>
      </c>
      <c r="C18" t="s">
        <v>3</v>
      </c>
      <c r="D18" t="s">
        <v>1</v>
      </c>
      <c r="E18">
        <v>1179</v>
      </c>
      <c r="F18">
        <v>0</v>
      </c>
      <c r="G18">
        <v>0</v>
      </c>
      <c r="H18">
        <v>0</v>
      </c>
      <c r="I18">
        <v>1179</v>
      </c>
    </row>
    <row r="19" spans="1:9" hidden="1" x14ac:dyDescent="0.25">
      <c r="A19">
        <v>2021</v>
      </c>
      <c r="B19" t="s">
        <v>15</v>
      </c>
      <c r="C19" t="s">
        <v>2</v>
      </c>
      <c r="D19" t="s">
        <v>7</v>
      </c>
      <c r="E19">
        <v>1992</v>
      </c>
      <c r="F19">
        <v>0</v>
      </c>
      <c r="G19">
        <v>0</v>
      </c>
      <c r="H19">
        <v>76</v>
      </c>
      <c r="I19">
        <v>2068</v>
      </c>
    </row>
    <row r="20" spans="1:9" hidden="1" x14ac:dyDescent="0.25">
      <c r="A20">
        <v>2021</v>
      </c>
      <c r="B20" t="s">
        <v>15</v>
      </c>
      <c r="C20" t="s">
        <v>2</v>
      </c>
      <c r="D20" t="s">
        <v>6</v>
      </c>
      <c r="E20">
        <v>2076</v>
      </c>
      <c r="F20">
        <v>0</v>
      </c>
      <c r="G20">
        <v>0</v>
      </c>
      <c r="H20">
        <v>66</v>
      </c>
      <c r="I20">
        <v>2142</v>
      </c>
    </row>
    <row r="21" spans="1:9" hidden="1" x14ac:dyDescent="0.25">
      <c r="A21">
        <v>2021</v>
      </c>
      <c r="B21" t="s">
        <v>15</v>
      </c>
      <c r="C21" t="s">
        <v>2</v>
      </c>
      <c r="D21" t="s">
        <v>5</v>
      </c>
      <c r="I21">
        <v>0</v>
      </c>
    </row>
    <row r="22" spans="1:9" hidden="1" x14ac:dyDescent="0.25">
      <c r="A22">
        <v>2021</v>
      </c>
      <c r="B22" t="s">
        <v>15</v>
      </c>
      <c r="C22" t="s">
        <v>2</v>
      </c>
      <c r="D22" t="s">
        <v>4</v>
      </c>
      <c r="E22">
        <v>924</v>
      </c>
      <c r="F22">
        <v>0</v>
      </c>
      <c r="G22">
        <v>0</v>
      </c>
      <c r="H22">
        <v>54</v>
      </c>
      <c r="I22">
        <v>978</v>
      </c>
    </row>
    <row r="23" spans="1:9" hidden="1" x14ac:dyDescent="0.25">
      <c r="A23">
        <v>2021</v>
      </c>
      <c r="B23" t="s">
        <v>15</v>
      </c>
      <c r="C23" t="s">
        <v>2</v>
      </c>
      <c r="D23" t="s">
        <v>3</v>
      </c>
      <c r="E23">
        <v>2334</v>
      </c>
      <c r="F23">
        <v>0</v>
      </c>
      <c r="G23">
        <v>0</v>
      </c>
      <c r="H23">
        <v>6</v>
      </c>
      <c r="I23">
        <v>2340</v>
      </c>
    </row>
    <row r="24" spans="1:9" hidden="1" x14ac:dyDescent="0.25">
      <c r="A24">
        <v>2021</v>
      </c>
      <c r="B24" t="s">
        <v>15</v>
      </c>
      <c r="C24" t="s">
        <v>2</v>
      </c>
      <c r="D24" t="s">
        <v>1</v>
      </c>
      <c r="E24">
        <v>1150</v>
      </c>
      <c r="F24">
        <v>15</v>
      </c>
      <c r="G24">
        <v>0</v>
      </c>
      <c r="H24">
        <v>0</v>
      </c>
      <c r="I24">
        <v>1165</v>
      </c>
    </row>
    <row r="25" spans="1:9" hidden="1" x14ac:dyDescent="0.25">
      <c r="A25">
        <v>2021</v>
      </c>
      <c r="B25" t="s">
        <v>15</v>
      </c>
      <c r="C25" t="s">
        <v>1</v>
      </c>
      <c r="D25" t="s">
        <v>7</v>
      </c>
      <c r="E25">
        <v>1641</v>
      </c>
      <c r="F25">
        <v>390</v>
      </c>
      <c r="G25">
        <v>0</v>
      </c>
      <c r="H25">
        <v>48</v>
      </c>
      <c r="I25">
        <v>2079</v>
      </c>
    </row>
    <row r="26" spans="1:9" hidden="1" x14ac:dyDescent="0.25">
      <c r="A26">
        <v>2021</v>
      </c>
      <c r="B26" t="s">
        <v>15</v>
      </c>
      <c r="C26" t="s">
        <v>1</v>
      </c>
      <c r="D26" t="s">
        <v>6</v>
      </c>
      <c r="E26">
        <v>1990</v>
      </c>
      <c r="F26">
        <v>36</v>
      </c>
      <c r="G26">
        <v>0</v>
      </c>
      <c r="H26">
        <v>60</v>
      </c>
      <c r="I26">
        <v>2086</v>
      </c>
    </row>
    <row r="27" spans="1:9" hidden="1" x14ac:dyDescent="0.25">
      <c r="A27">
        <v>2021</v>
      </c>
      <c r="B27" t="s">
        <v>15</v>
      </c>
      <c r="C27" t="s">
        <v>1</v>
      </c>
      <c r="D27" t="s">
        <v>5</v>
      </c>
      <c r="E27">
        <v>1102</v>
      </c>
      <c r="F27">
        <v>0</v>
      </c>
      <c r="G27">
        <v>0</v>
      </c>
      <c r="H27">
        <v>24</v>
      </c>
      <c r="I27">
        <v>1126</v>
      </c>
    </row>
    <row r="28" spans="1:9" hidden="1" x14ac:dyDescent="0.25">
      <c r="A28">
        <v>2021</v>
      </c>
      <c r="B28" t="s">
        <v>15</v>
      </c>
      <c r="C28" t="s">
        <v>1</v>
      </c>
      <c r="D28" t="s">
        <v>2</v>
      </c>
      <c r="I28">
        <v>0</v>
      </c>
    </row>
    <row r="29" spans="1:9" hidden="1" x14ac:dyDescent="0.25">
      <c r="A29">
        <v>2021</v>
      </c>
      <c r="B29" t="s">
        <v>16</v>
      </c>
      <c r="C29" t="s">
        <v>7</v>
      </c>
      <c r="D29" t="s">
        <v>6</v>
      </c>
      <c r="E29">
        <v>3561</v>
      </c>
      <c r="F29">
        <v>78</v>
      </c>
      <c r="G29">
        <v>0</v>
      </c>
      <c r="H29">
        <v>212</v>
      </c>
      <c r="I29">
        <v>3851</v>
      </c>
    </row>
    <row r="30" spans="1:9" hidden="1" x14ac:dyDescent="0.25">
      <c r="A30">
        <v>2021</v>
      </c>
      <c r="B30" t="s">
        <v>16</v>
      </c>
      <c r="C30" t="s">
        <v>7</v>
      </c>
      <c r="D30" t="s">
        <v>2</v>
      </c>
      <c r="E30">
        <v>1113</v>
      </c>
      <c r="F30">
        <v>0</v>
      </c>
      <c r="G30">
        <v>0</v>
      </c>
      <c r="H30">
        <v>16</v>
      </c>
      <c r="I30">
        <v>1129</v>
      </c>
    </row>
    <row r="31" spans="1:9" hidden="1" x14ac:dyDescent="0.25">
      <c r="A31">
        <v>2021</v>
      </c>
      <c r="B31" t="s">
        <v>16</v>
      </c>
      <c r="C31" t="s">
        <v>7</v>
      </c>
      <c r="D31" t="s">
        <v>1</v>
      </c>
      <c r="E31">
        <v>1641</v>
      </c>
      <c r="F31">
        <v>0</v>
      </c>
      <c r="G31">
        <v>0</v>
      </c>
      <c r="H31">
        <v>48</v>
      </c>
      <c r="I31">
        <v>1689</v>
      </c>
    </row>
    <row r="32" spans="1:9" hidden="1" x14ac:dyDescent="0.25">
      <c r="A32">
        <v>2021</v>
      </c>
      <c r="B32" t="s">
        <v>16</v>
      </c>
      <c r="C32" t="s">
        <v>6</v>
      </c>
      <c r="D32" t="s">
        <v>7</v>
      </c>
      <c r="E32">
        <v>2682</v>
      </c>
      <c r="F32">
        <v>78</v>
      </c>
      <c r="G32">
        <v>0</v>
      </c>
      <c r="H32">
        <v>152</v>
      </c>
      <c r="I32">
        <v>2912</v>
      </c>
    </row>
    <row r="33" spans="1:9" hidden="1" x14ac:dyDescent="0.25">
      <c r="A33">
        <v>2021</v>
      </c>
      <c r="B33" t="s">
        <v>16</v>
      </c>
      <c r="C33" t="s">
        <v>6</v>
      </c>
      <c r="D33" t="s">
        <v>5</v>
      </c>
      <c r="E33">
        <v>1014</v>
      </c>
      <c r="F33">
        <v>0</v>
      </c>
      <c r="G33">
        <v>0</v>
      </c>
      <c r="H33">
        <v>42</v>
      </c>
      <c r="I33">
        <v>1056</v>
      </c>
    </row>
    <row r="34" spans="1:9" hidden="1" x14ac:dyDescent="0.25">
      <c r="A34">
        <v>2021</v>
      </c>
      <c r="B34" t="s">
        <v>16</v>
      </c>
      <c r="C34" t="s">
        <v>6</v>
      </c>
      <c r="D34" t="s">
        <v>3</v>
      </c>
      <c r="E34">
        <v>2978</v>
      </c>
      <c r="F34">
        <v>12</v>
      </c>
      <c r="G34">
        <v>0</v>
      </c>
      <c r="H34">
        <v>60</v>
      </c>
      <c r="I34">
        <v>3050</v>
      </c>
    </row>
    <row r="35" spans="1:9" hidden="1" x14ac:dyDescent="0.25">
      <c r="A35">
        <v>2021</v>
      </c>
      <c r="B35" t="s">
        <v>16</v>
      </c>
      <c r="C35" t="s">
        <v>6</v>
      </c>
      <c r="D35" t="s">
        <v>2</v>
      </c>
      <c r="E35">
        <v>879</v>
      </c>
      <c r="F35">
        <v>0</v>
      </c>
      <c r="G35">
        <v>0</v>
      </c>
      <c r="H35">
        <v>60</v>
      </c>
      <c r="I35">
        <v>939</v>
      </c>
    </row>
    <row r="36" spans="1:9" hidden="1" x14ac:dyDescent="0.25">
      <c r="A36">
        <v>2021</v>
      </c>
      <c r="B36" t="s">
        <v>16</v>
      </c>
      <c r="C36" t="s">
        <v>6</v>
      </c>
      <c r="D36" t="s">
        <v>1</v>
      </c>
      <c r="E36">
        <v>1990</v>
      </c>
      <c r="F36">
        <v>36</v>
      </c>
      <c r="G36">
        <v>0</v>
      </c>
      <c r="H36">
        <v>60</v>
      </c>
      <c r="I36">
        <v>2086</v>
      </c>
    </row>
    <row r="37" spans="1:9" hidden="1" x14ac:dyDescent="0.25">
      <c r="A37">
        <v>2021</v>
      </c>
      <c r="B37" t="s">
        <v>16</v>
      </c>
      <c r="C37" t="s">
        <v>5</v>
      </c>
      <c r="D37" t="s">
        <v>2</v>
      </c>
      <c r="E37">
        <v>1014</v>
      </c>
      <c r="F37">
        <v>0</v>
      </c>
      <c r="G37">
        <v>0</v>
      </c>
      <c r="H37">
        <v>42</v>
      </c>
      <c r="I37">
        <v>1056</v>
      </c>
    </row>
    <row r="38" spans="1:9" hidden="1" x14ac:dyDescent="0.25">
      <c r="A38">
        <v>2021</v>
      </c>
      <c r="B38" t="s">
        <v>16</v>
      </c>
      <c r="C38" t="s">
        <v>5</v>
      </c>
      <c r="D38" t="s">
        <v>1</v>
      </c>
      <c r="E38">
        <v>2146</v>
      </c>
      <c r="F38">
        <v>0</v>
      </c>
      <c r="G38">
        <v>0</v>
      </c>
      <c r="H38">
        <v>48</v>
      </c>
      <c r="I38">
        <v>2194</v>
      </c>
    </row>
    <row r="39" spans="1:9" hidden="1" x14ac:dyDescent="0.25">
      <c r="A39">
        <v>2021</v>
      </c>
      <c r="B39" t="s">
        <v>16</v>
      </c>
      <c r="C39" t="s">
        <v>4</v>
      </c>
      <c r="D39" t="s">
        <v>2</v>
      </c>
      <c r="E39">
        <v>924</v>
      </c>
      <c r="F39">
        <v>0</v>
      </c>
      <c r="G39">
        <v>0</v>
      </c>
      <c r="H39">
        <v>12</v>
      </c>
      <c r="I39">
        <v>936</v>
      </c>
    </row>
    <row r="40" spans="1:9" hidden="1" x14ac:dyDescent="0.25">
      <c r="A40">
        <v>2021</v>
      </c>
      <c r="B40" t="s">
        <v>16</v>
      </c>
      <c r="C40" t="s">
        <v>3</v>
      </c>
      <c r="D40" t="s">
        <v>6</v>
      </c>
      <c r="E40">
        <v>800</v>
      </c>
      <c r="F40">
        <v>184</v>
      </c>
      <c r="G40">
        <v>0</v>
      </c>
      <c r="H40">
        <v>24</v>
      </c>
      <c r="I40">
        <v>1008</v>
      </c>
    </row>
    <row r="41" spans="1:9" hidden="1" x14ac:dyDescent="0.25">
      <c r="A41">
        <v>2021</v>
      </c>
      <c r="B41" t="s">
        <v>16</v>
      </c>
      <c r="C41" t="s">
        <v>3</v>
      </c>
      <c r="D41" t="s">
        <v>2</v>
      </c>
      <c r="E41">
        <v>3333</v>
      </c>
      <c r="F41">
        <v>12</v>
      </c>
      <c r="G41">
        <v>0</v>
      </c>
      <c r="H41">
        <v>42</v>
      </c>
      <c r="I41">
        <v>3387</v>
      </c>
    </row>
    <row r="42" spans="1:9" hidden="1" x14ac:dyDescent="0.25">
      <c r="A42">
        <v>2021</v>
      </c>
      <c r="B42" t="s">
        <v>16</v>
      </c>
      <c r="C42" t="s">
        <v>3</v>
      </c>
      <c r="D42" t="s">
        <v>1</v>
      </c>
      <c r="E42">
        <v>1179</v>
      </c>
      <c r="F42">
        <v>0</v>
      </c>
      <c r="G42">
        <v>0</v>
      </c>
      <c r="H42">
        <v>0</v>
      </c>
      <c r="I42">
        <v>1179</v>
      </c>
    </row>
    <row r="43" spans="1:9" hidden="1" x14ac:dyDescent="0.25">
      <c r="A43">
        <v>2021</v>
      </c>
      <c r="B43" t="s">
        <v>16</v>
      </c>
      <c r="C43" t="s">
        <v>2</v>
      </c>
      <c r="D43" t="s">
        <v>7</v>
      </c>
      <c r="E43">
        <v>1992</v>
      </c>
      <c r="F43">
        <v>0</v>
      </c>
      <c r="G43">
        <v>0</v>
      </c>
      <c r="H43">
        <v>76</v>
      </c>
      <c r="I43">
        <v>2068</v>
      </c>
    </row>
    <row r="44" spans="1:9" hidden="1" x14ac:dyDescent="0.25">
      <c r="A44">
        <v>2021</v>
      </c>
      <c r="B44" t="s">
        <v>16</v>
      </c>
      <c r="C44" t="s">
        <v>2</v>
      </c>
      <c r="D44" t="s">
        <v>6</v>
      </c>
      <c r="E44">
        <v>2076</v>
      </c>
      <c r="F44">
        <v>0</v>
      </c>
      <c r="G44">
        <v>0</v>
      </c>
      <c r="H44">
        <v>66</v>
      </c>
      <c r="I44">
        <v>2142</v>
      </c>
    </row>
    <row r="45" spans="1:9" hidden="1" x14ac:dyDescent="0.25">
      <c r="A45">
        <v>2021</v>
      </c>
      <c r="B45" t="s">
        <v>16</v>
      </c>
      <c r="C45" t="s">
        <v>2</v>
      </c>
      <c r="D45" t="s">
        <v>4</v>
      </c>
      <c r="E45">
        <v>924</v>
      </c>
      <c r="F45">
        <v>0</v>
      </c>
      <c r="G45">
        <v>0</v>
      </c>
      <c r="H45">
        <v>54</v>
      </c>
      <c r="I45">
        <v>978</v>
      </c>
    </row>
    <row r="46" spans="1:9" hidden="1" x14ac:dyDescent="0.25">
      <c r="A46">
        <v>2021</v>
      </c>
      <c r="B46" t="s">
        <v>16</v>
      </c>
      <c r="C46" t="s">
        <v>2</v>
      </c>
      <c r="D46" t="s">
        <v>3</v>
      </c>
      <c r="E46">
        <v>2334</v>
      </c>
      <c r="F46">
        <v>0</v>
      </c>
      <c r="G46">
        <v>0</v>
      </c>
      <c r="H46">
        <v>6</v>
      </c>
      <c r="I46">
        <v>2340</v>
      </c>
    </row>
    <row r="47" spans="1:9" hidden="1" x14ac:dyDescent="0.25">
      <c r="A47">
        <v>2021</v>
      </c>
      <c r="B47" t="s">
        <v>16</v>
      </c>
      <c r="C47" t="s">
        <v>2</v>
      </c>
      <c r="D47" t="s">
        <v>1</v>
      </c>
      <c r="E47">
        <v>1150</v>
      </c>
      <c r="F47">
        <v>15</v>
      </c>
      <c r="G47">
        <v>0</v>
      </c>
      <c r="H47">
        <v>0</v>
      </c>
      <c r="I47">
        <v>1165</v>
      </c>
    </row>
    <row r="48" spans="1:9" hidden="1" x14ac:dyDescent="0.25">
      <c r="A48">
        <v>2021</v>
      </c>
      <c r="B48" t="s">
        <v>16</v>
      </c>
      <c r="C48" t="s">
        <v>1</v>
      </c>
      <c r="D48" t="s">
        <v>7</v>
      </c>
      <c r="E48">
        <v>1641</v>
      </c>
      <c r="F48">
        <v>390</v>
      </c>
      <c r="G48">
        <v>0</v>
      </c>
      <c r="H48">
        <v>48</v>
      </c>
      <c r="I48">
        <v>2079</v>
      </c>
    </row>
    <row r="49" spans="1:9" hidden="1" x14ac:dyDescent="0.25">
      <c r="A49">
        <v>2021</v>
      </c>
      <c r="B49" t="s">
        <v>16</v>
      </c>
      <c r="C49" t="s">
        <v>1</v>
      </c>
      <c r="D49" t="s">
        <v>6</v>
      </c>
      <c r="E49">
        <v>1990</v>
      </c>
      <c r="F49">
        <v>36</v>
      </c>
      <c r="G49">
        <v>0</v>
      </c>
      <c r="H49">
        <v>60</v>
      </c>
      <c r="I49">
        <v>2086</v>
      </c>
    </row>
    <row r="50" spans="1:9" hidden="1" x14ac:dyDescent="0.25">
      <c r="A50">
        <v>2021</v>
      </c>
      <c r="B50" t="s">
        <v>16</v>
      </c>
      <c r="C50" t="s">
        <v>1</v>
      </c>
      <c r="D50" t="s">
        <v>5</v>
      </c>
      <c r="E50">
        <v>1102</v>
      </c>
      <c r="F50">
        <v>0</v>
      </c>
      <c r="G50">
        <v>0</v>
      </c>
      <c r="H50">
        <v>24</v>
      </c>
      <c r="I50">
        <v>1126</v>
      </c>
    </row>
    <row r="51" spans="1:9" hidden="1" x14ac:dyDescent="0.25">
      <c r="A51">
        <v>2021</v>
      </c>
      <c r="B51" t="s">
        <v>17</v>
      </c>
      <c r="C51" t="s">
        <v>7</v>
      </c>
      <c r="D51" t="s">
        <v>6</v>
      </c>
      <c r="E51">
        <v>3545</v>
      </c>
      <c r="F51">
        <v>21</v>
      </c>
      <c r="H51">
        <v>256</v>
      </c>
      <c r="I51">
        <v>3822</v>
      </c>
    </row>
    <row r="52" spans="1:9" hidden="1" x14ac:dyDescent="0.25">
      <c r="A52">
        <v>2021</v>
      </c>
      <c r="B52" t="s">
        <v>17</v>
      </c>
      <c r="C52" t="s">
        <v>7</v>
      </c>
      <c r="D52" t="s">
        <v>5</v>
      </c>
      <c r="E52">
        <v>1864</v>
      </c>
      <c r="H52">
        <v>96</v>
      </c>
      <c r="I52">
        <v>1960</v>
      </c>
    </row>
    <row r="53" spans="1:9" hidden="1" x14ac:dyDescent="0.25">
      <c r="A53">
        <v>2021</v>
      </c>
      <c r="B53" t="s">
        <v>17</v>
      </c>
      <c r="C53" t="s">
        <v>7</v>
      </c>
      <c r="D53" t="s">
        <v>3</v>
      </c>
      <c r="E53">
        <v>2166</v>
      </c>
      <c r="F53">
        <v>12</v>
      </c>
      <c r="H53">
        <v>33</v>
      </c>
      <c r="I53">
        <v>2211</v>
      </c>
    </row>
    <row r="54" spans="1:9" hidden="1" x14ac:dyDescent="0.25">
      <c r="A54">
        <v>2021</v>
      </c>
      <c r="B54" t="s">
        <v>17</v>
      </c>
      <c r="C54" t="s">
        <v>7</v>
      </c>
      <c r="D54" t="s">
        <v>2</v>
      </c>
      <c r="E54">
        <v>924</v>
      </c>
      <c r="H54">
        <v>60</v>
      </c>
      <c r="I54">
        <v>984</v>
      </c>
    </row>
    <row r="55" spans="1:9" hidden="1" x14ac:dyDescent="0.25">
      <c r="A55">
        <v>2021</v>
      </c>
      <c r="B55" t="s">
        <v>17</v>
      </c>
      <c r="C55" t="s">
        <v>7</v>
      </c>
      <c r="D55" t="s">
        <v>1</v>
      </c>
      <c r="E55">
        <v>480</v>
      </c>
      <c r="F55">
        <v>12</v>
      </c>
      <c r="H55">
        <v>145</v>
      </c>
      <c r="I55">
        <v>637</v>
      </c>
    </row>
    <row r="56" spans="1:9" hidden="1" x14ac:dyDescent="0.25">
      <c r="A56">
        <v>2021</v>
      </c>
      <c r="B56" t="s">
        <v>17</v>
      </c>
      <c r="C56" t="s">
        <v>6</v>
      </c>
      <c r="D56" t="s">
        <v>7</v>
      </c>
      <c r="E56">
        <v>2432</v>
      </c>
      <c r="F56">
        <v>101</v>
      </c>
      <c r="H56">
        <v>244</v>
      </c>
      <c r="I56">
        <v>2777</v>
      </c>
    </row>
    <row r="57" spans="1:9" hidden="1" x14ac:dyDescent="0.25">
      <c r="A57">
        <v>2021</v>
      </c>
      <c r="B57" t="s">
        <v>17</v>
      </c>
      <c r="C57" t="s">
        <v>6</v>
      </c>
      <c r="D57" t="s">
        <v>5</v>
      </c>
      <c r="E57">
        <v>1200</v>
      </c>
      <c r="I57">
        <v>1200</v>
      </c>
    </row>
    <row r="58" spans="1:9" hidden="1" x14ac:dyDescent="0.25">
      <c r="A58">
        <v>2021</v>
      </c>
      <c r="B58" t="s">
        <v>17</v>
      </c>
      <c r="C58" t="s">
        <v>6</v>
      </c>
      <c r="D58" t="s">
        <v>3</v>
      </c>
      <c r="E58">
        <v>3349</v>
      </c>
      <c r="H58">
        <v>39</v>
      </c>
      <c r="I58">
        <v>3388</v>
      </c>
    </row>
    <row r="59" spans="1:9" hidden="1" x14ac:dyDescent="0.25">
      <c r="A59">
        <v>2021</v>
      </c>
      <c r="B59" t="s">
        <v>17</v>
      </c>
      <c r="C59" t="s">
        <v>6</v>
      </c>
      <c r="D59" t="s">
        <v>2</v>
      </c>
      <c r="E59">
        <v>800</v>
      </c>
      <c r="F59">
        <v>24</v>
      </c>
      <c r="H59">
        <v>60</v>
      </c>
      <c r="I59">
        <v>884</v>
      </c>
    </row>
    <row r="60" spans="1:9" hidden="1" x14ac:dyDescent="0.25">
      <c r="A60">
        <v>2021</v>
      </c>
      <c r="B60" t="s">
        <v>17</v>
      </c>
      <c r="C60" t="s">
        <v>6</v>
      </c>
      <c r="D60" t="s">
        <v>1</v>
      </c>
      <c r="E60">
        <v>4338</v>
      </c>
      <c r="F60">
        <v>30</v>
      </c>
      <c r="H60">
        <v>78</v>
      </c>
      <c r="I60">
        <v>4446</v>
      </c>
    </row>
    <row r="61" spans="1:9" hidden="1" x14ac:dyDescent="0.25">
      <c r="A61">
        <v>2021</v>
      </c>
      <c r="B61" t="s">
        <v>17</v>
      </c>
      <c r="C61" t="s">
        <v>5</v>
      </c>
      <c r="D61" t="s">
        <v>7</v>
      </c>
      <c r="E61">
        <v>1000</v>
      </c>
      <c r="H61">
        <v>36</v>
      </c>
      <c r="I61">
        <v>1036</v>
      </c>
    </row>
    <row r="62" spans="1:9" hidden="1" x14ac:dyDescent="0.25">
      <c r="A62">
        <v>2021</v>
      </c>
      <c r="B62" t="s">
        <v>17</v>
      </c>
      <c r="C62" t="s">
        <v>5</v>
      </c>
      <c r="D62" t="s">
        <v>2</v>
      </c>
      <c r="E62">
        <v>2064</v>
      </c>
      <c r="H62">
        <v>60</v>
      </c>
      <c r="I62">
        <v>2124</v>
      </c>
    </row>
    <row r="63" spans="1:9" hidden="1" x14ac:dyDescent="0.25">
      <c r="A63">
        <v>2021</v>
      </c>
      <c r="B63" t="s">
        <v>17</v>
      </c>
      <c r="C63" t="s">
        <v>5</v>
      </c>
      <c r="D63" t="s">
        <v>1</v>
      </c>
      <c r="E63">
        <v>1086</v>
      </c>
      <c r="H63">
        <v>12</v>
      </c>
      <c r="I63">
        <v>1098</v>
      </c>
    </row>
    <row r="64" spans="1:9" hidden="1" x14ac:dyDescent="0.25">
      <c r="A64">
        <v>2021</v>
      </c>
      <c r="B64" t="s">
        <v>17</v>
      </c>
      <c r="C64" t="s">
        <v>4</v>
      </c>
      <c r="D64" t="s">
        <v>2</v>
      </c>
      <c r="E64">
        <v>1056</v>
      </c>
      <c r="F64">
        <v>12</v>
      </c>
      <c r="H64">
        <v>21</v>
      </c>
      <c r="I64">
        <v>1089</v>
      </c>
    </row>
    <row r="65" spans="1:9" hidden="1" x14ac:dyDescent="0.25">
      <c r="A65">
        <v>2021</v>
      </c>
      <c r="B65" t="s">
        <v>17</v>
      </c>
      <c r="C65" t="s">
        <v>2</v>
      </c>
      <c r="D65" t="s">
        <v>7</v>
      </c>
      <c r="E65">
        <v>1107</v>
      </c>
      <c r="F65">
        <v>0</v>
      </c>
      <c r="H65">
        <v>24</v>
      </c>
      <c r="I65">
        <v>1131</v>
      </c>
    </row>
    <row r="66" spans="1:9" hidden="1" x14ac:dyDescent="0.25">
      <c r="A66">
        <v>2021</v>
      </c>
      <c r="B66" t="s">
        <v>17</v>
      </c>
      <c r="C66" t="s">
        <v>2</v>
      </c>
      <c r="D66" t="s">
        <v>6</v>
      </c>
      <c r="E66">
        <v>1200</v>
      </c>
      <c r="F66">
        <v>0</v>
      </c>
      <c r="H66">
        <v>0</v>
      </c>
      <c r="I66">
        <v>1200</v>
      </c>
    </row>
    <row r="67" spans="1:9" hidden="1" x14ac:dyDescent="0.25">
      <c r="A67">
        <v>2021</v>
      </c>
      <c r="B67" t="s">
        <v>17</v>
      </c>
      <c r="C67" t="s">
        <v>2</v>
      </c>
      <c r="D67" t="s">
        <v>5</v>
      </c>
      <c r="E67">
        <v>1056</v>
      </c>
      <c r="F67">
        <v>12</v>
      </c>
      <c r="H67">
        <v>21</v>
      </c>
      <c r="I67">
        <v>1089</v>
      </c>
    </row>
    <row r="68" spans="1:9" hidden="1" x14ac:dyDescent="0.25">
      <c r="A68">
        <v>2021</v>
      </c>
      <c r="B68" t="s">
        <v>17</v>
      </c>
      <c r="C68" t="s">
        <v>2</v>
      </c>
      <c r="D68" t="s">
        <v>4</v>
      </c>
      <c r="E68">
        <v>2149</v>
      </c>
      <c r="F68">
        <v>0</v>
      </c>
      <c r="H68">
        <v>39</v>
      </c>
      <c r="I68">
        <v>2188</v>
      </c>
    </row>
    <row r="69" spans="1:9" hidden="1" x14ac:dyDescent="0.25">
      <c r="A69">
        <v>2021</v>
      </c>
      <c r="B69" t="s">
        <v>17</v>
      </c>
      <c r="C69" t="s">
        <v>2</v>
      </c>
      <c r="D69" t="s">
        <v>1</v>
      </c>
      <c r="E69">
        <v>1044</v>
      </c>
      <c r="F69">
        <v>6</v>
      </c>
      <c r="H69">
        <v>12</v>
      </c>
      <c r="I69">
        <v>1062</v>
      </c>
    </row>
    <row r="70" spans="1:9" hidden="1" x14ac:dyDescent="0.25">
      <c r="A70">
        <v>2021</v>
      </c>
      <c r="B70" t="s">
        <v>17</v>
      </c>
      <c r="C70" t="s">
        <v>1</v>
      </c>
      <c r="D70" t="s">
        <v>7</v>
      </c>
      <c r="E70">
        <v>1593</v>
      </c>
      <c r="F70">
        <v>12</v>
      </c>
      <c r="H70">
        <v>157</v>
      </c>
      <c r="I70">
        <v>1762</v>
      </c>
    </row>
    <row r="71" spans="1:9" hidden="1" x14ac:dyDescent="0.25">
      <c r="A71">
        <v>2021</v>
      </c>
      <c r="B71" t="s">
        <v>17</v>
      </c>
      <c r="C71" t="s">
        <v>1</v>
      </c>
      <c r="D71" t="s">
        <v>6</v>
      </c>
      <c r="E71">
        <v>2076</v>
      </c>
      <c r="F71">
        <v>30</v>
      </c>
      <c r="H71">
        <v>54</v>
      </c>
      <c r="I71">
        <v>2160</v>
      </c>
    </row>
    <row r="72" spans="1:9" hidden="1" x14ac:dyDescent="0.25">
      <c r="A72">
        <v>2021</v>
      </c>
      <c r="B72" t="s">
        <v>17</v>
      </c>
      <c r="C72" t="s">
        <v>1</v>
      </c>
      <c r="D72" t="s">
        <v>2</v>
      </c>
      <c r="E72">
        <v>1044</v>
      </c>
      <c r="F72">
        <v>6</v>
      </c>
      <c r="H72">
        <v>12</v>
      </c>
      <c r="I72">
        <v>1062</v>
      </c>
    </row>
    <row r="73" spans="1:9" hidden="1" x14ac:dyDescent="0.25">
      <c r="A73">
        <v>2021</v>
      </c>
      <c r="B73" t="s">
        <v>18</v>
      </c>
      <c r="C73" t="s">
        <v>7</v>
      </c>
      <c r="D73" t="s">
        <v>6</v>
      </c>
      <c r="E73">
        <v>2040</v>
      </c>
      <c r="F73">
        <v>12</v>
      </c>
      <c r="H73">
        <v>66</v>
      </c>
      <c r="I73">
        <v>2118</v>
      </c>
    </row>
    <row r="74" spans="1:9" hidden="1" x14ac:dyDescent="0.25">
      <c r="A74">
        <v>2021</v>
      </c>
      <c r="B74" t="s">
        <v>18</v>
      </c>
      <c r="C74" t="s">
        <v>7</v>
      </c>
      <c r="D74" t="s">
        <v>5</v>
      </c>
      <c r="E74">
        <v>2152</v>
      </c>
      <c r="H74">
        <v>36</v>
      </c>
      <c r="I74">
        <v>2188</v>
      </c>
    </row>
    <row r="75" spans="1:9" hidden="1" x14ac:dyDescent="0.25">
      <c r="A75">
        <v>2021</v>
      </c>
      <c r="B75" t="s">
        <v>18</v>
      </c>
      <c r="C75" t="s">
        <v>7</v>
      </c>
      <c r="D75" t="s">
        <v>3</v>
      </c>
      <c r="E75">
        <v>1161</v>
      </c>
      <c r="H75">
        <v>0</v>
      </c>
      <c r="I75">
        <v>1161</v>
      </c>
    </row>
    <row r="76" spans="1:9" hidden="1" x14ac:dyDescent="0.25">
      <c r="A76">
        <v>2021</v>
      </c>
      <c r="B76" t="s">
        <v>18</v>
      </c>
      <c r="C76" t="s">
        <v>7</v>
      </c>
      <c r="D76" t="s">
        <v>2</v>
      </c>
      <c r="E76">
        <v>990</v>
      </c>
      <c r="H76">
        <v>42</v>
      </c>
      <c r="I76">
        <v>1032</v>
      </c>
    </row>
    <row r="77" spans="1:9" hidden="1" x14ac:dyDescent="0.25">
      <c r="A77">
        <v>2021</v>
      </c>
      <c r="B77" t="s">
        <v>18</v>
      </c>
      <c r="C77" t="s">
        <v>7</v>
      </c>
      <c r="D77" t="s">
        <v>1</v>
      </c>
      <c r="E77">
        <v>1077</v>
      </c>
      <c r="F77">
        <v>65</v>
      </c>
      <c r="I77">
        <v>1142</v>
      </c>
    </row>
    <row r="78" spans="1:9" hidden="1" x14ac:dyDescent="0.25">
      <c r="A78">
        <v>2021</v>
      </c>
      <c r="B78" t="s">
        <v>18</v>
      </c>
      <c r="C78" t="s">
        <v>6</v>
      </c>
      <c r="D78" t="s">
        <v>7</v>
      </c>
      <c r="E78">
        <v>912</v>
      </c>
      <c r="F78">
        <v>12</v>
      </c>
      <c r="H78">
        <v>54</v>
      </c>
      <c r="I78">
        <v>978</v>
      </c>
    </row>
    <row r="79" spans="1:9" hidden="1" x14ac:dyDescent="0.25">
      <c r="A79">
        <v>2021</v>
      </c>
      <c r="B79" t="s">
        <v>18</v>
      </c>
      <c r="C79" t="s">
        <v>6</v>
      </c>
      <c r="D79" t="s">
        <v>3</v>
      </c>
      <c r="E79">
        <v>2086</v>
      </c>
      <c r="F79">
        <v>40</v>
      </c>
      <c r="H79">
        <v>36</v>
      </c>
      <c r="I79">
        <v>2162</v>
      </c>
    </row>
    <row r="80" spans="1:9" hidden="1" x14ac:dyDescent="0.25">
      <c r="A80">
        <v>2021</v>
      </c>
      <c r="B80" t="s">
        <v>18</v>
      </c>
      <c r="C80" t="s">
        <v>6</v>
      </c>
      <c r="D80" t="s">
        <v>2</v>
      </c>
      <c r="E80">
        <v>1437</v>
      </c>
      <c r="F80">
        <v>24</v>
      </c>
      <c r="H80">
        <v>174</v>
      </c>
      <c r="I80">
        <v>1635</v>
      </c>
    </row>
    <row r="81" spans="1:9" hidden="1" x14ac:dyDescent="0.25">
      <c r="A81">
        <v>2021</v>
      </c>
      <c r="B81" t="s">
        <v>18</v>
      </c>
      <c r="C81" t="s">
        <v>6</v>
      </c>
      <c r="D81" t="s">
        <v>1</v>
      </c>
      <c r="E81">
        <v>3268</v>
      </c>
      <c r="F81">
        <v>6</v>
      </c>
      <c r="H81">
        <v>66</v>
      </c>
      <c r="I81">
        <v>3340</v>
      </c>
    </row>
    <row r="82" spans="1:9" hidden="1" x14ac:dyDescent="0.25">
      <c r="A82">
        <v>2021</v>
      </c>
      <c r="B82" t="s">
        <v>18</v>
      </c>
      <c r="C82" t="s">
        <v>5</v>
      </c>
      <c r="D82" t="s">
        <v>2</v>
      </c>
      <c r="E82">
        <v>2152</v>
      </c>
      <c r="H82">
        <v>36</v>
      </c>
      <c r="I82">
        <v>2188</v>
      </c>
    </row>
    <row r="83" spans="1:9" hidden="1" x14ac:dyDescent="0.25">
      <c r="A83">
        <v>2021</v>
      </c>
      <c r="B83" t="s">
        <v>18</v>
      </c>
      <c r="C83" t="s">
        <v>5</v>
      </c>
      <c r="D83" t="s">
        <v>1</v>
      </c>
      <c r="E83">
        <v>972</v>
      </c>
      <c r="H83">
        <v>42</v>
      </c>
      <c r="I83">
        <v>1014</v>
      </c>
    </row>
    <row r="84" spans="1:9" hidden="1" x14ac:dyDescent="0.25">
      <c r="A84">
        <v>2021</v>
      </c>
      <c r="B84" t="s">
        <v>18</v>
      </c>
      <c r="C84" t="s">
        <v>4</v>
      </c>
      <c r="D84" t="s">
        <v>2</v>
      </c>
      <c r="E84">
        <v>1122</v>
      </c>
      <c r="H84">
        <v>14</v>
      </c>
      <c r="I84">
        <v>1136</v>
      </c>
    </row>
    <row r="85" spans="1:9" hidden="1" x14ac:dyDescent="0.25">
      <c r="A85">
        <v>2021</v>
      </c>
      <c r="B85" t="s">
        <v>18</v>
      </c>
      <c r="C85" t="s">
        <v>3</v>
      </c>
      <c r="D85" t="s">
        <v>7</v>
      </c>
      <c r="E85">
        <v>2271</v>
      </c>
      <c r="H85">
        <v>12</v>
      </c>
      <c r="I85">
        <v>2283</v>
      </c>
    </row>
    <row r="86" spans="1:9" hidden="1" x14ac:dyDescent="0.25">
      <c r="A86">
        <v>2021</v>
      </c>
      <c r="B86" t="s">
        <v>18</v>
      </c>
      <c r="C86" t="s">
        <v>3</v>
      </c>
      <c r="D86" t="s">
        <v>6</v>
      </c>
      <c r="E86">
        <v>1000</v>
      </c>
      <c r="F86">
        <v>40</v>
      </c>
      <c r="H86">
        <v>24</v>
      </c>
      <c r="I86">
        <v>1064</v>
      </c>
    </row>
    <row r="87" spans="1:9" hidden="1" x14ac:dyDescent="0.25">
      <c r="A87">
        <v>2021</v>
      </c>
      <c r="B87" t="s">
        <v>18</v>
      </c>
      <c r="C87" t="s">
        <v>3</v>
      </c>
      <c r="D87" t="s">
        <v>2</v>
      </c>
      <c r="E87">
        <v>2218</v>
      </c>
      <c r="H87">
        <v>12</v>
      </c>
      <c r="I87">
        <v>2230</v>
      </c>
    </row>
    <row r="88" spans="1:9" hidden="1" x14ac:dyDescent="0.25">
      <c r="A88">
        <v>2021</v>
      </c>
      <c r="B88" t="s">
        <v>18</v>
      </c>
      <c r="C88" t="s">
        <v>2</v>
      </c>
      <c r="D88" t="s">
        <v>7</v>
      </c>
      <c r="E88">
        <v>3142</v>
      </c>
      <c r="H88">
        <v>78</v>
      </c>
      <c r="I88">
        <v>3220</v>
      </c>
    </row>
    <row r="89" spans="1:9" hidden="1" x14ac:dyDescent="0.25">
      <c r="A89">
        <v>2021</v>
      </c>
      <c r="B89" t="s">
        <v>18</v>
      </c>
      <c r="C89" t="s">
        <v>2</v>
      </c>
      <c r="D89" t="s">
        <v>6</v>
      </c>
      <c r="E89">
        <v>3901</v>
      </c>
      <c r="F89">
        <v>24</v>
      </c>
      <c r="H89">
        <v>126</v>
      </c>
      <c r="I89">
        <v>4051</v>
      </c>
    </row>
    <row r="90" spans="1:9" hidden="1" x14ac:dyDescent="0.25">
      <c r="A90">
        <v>2021</v>
      </c>
      <c r="B90" t="s">
        <v>18</v>
      </c>
      <c r="C90" t="s">
        <v>2</v>
      </c>
      <c r="D90" t="s">
        <v>4</v>
      </c>
      <c r="E90">
        <v>1122</v>
      </c>
      <c r="H90">
        <v>14</v>
      </c>
      <c r="I90">
        <v>1136</v>
      </c>
    </row>
    <row r="91" spans="1:9" hidden="1" x14ac:dyDescent="0.25">
      <c r="A91">
        <v>2021</v>
      </c>
      <c r="B91" t="s">
        <v>18</v>
      </c>
      <c r="C91" t="s">
        <v>2</v>
      </c>
      <c r="D91" t="s">
        <v>3</v>
      </c>
      <c r="E91">
        <v>1132</v>
      </c>
      <c r="I91">
        <v>1132</v>
      </c>
    </row>
    <row r="92" spans="1:9" hidden="1" x14ac:dyDescent="0.25">
      <c r="A92">
        <v>2021</v>
      </c>
      <c r="B92" t="s">
        <v>18</v>
      </c>
      <c r="C92" t="s">
        <v>1</v>
      </c>
      <c r="D92" t="s">
        <v>7</v>
      </c>
      <c r="E92">
        <v>2205</v>
      </c>
      <c r="F92">
        <v>65</v>
      </c>
      <c r="H92">
        <v>12</v>
      </c>
      <c r="I92">
        <v>2282</v>
      </c>
    </row>
    <row r="93" spans="1:9" hidden="1" x14ac:dyDescent="0.25">
      <c r="A93">
        <v>2021</v>
      </c>
      <c r="B93" t="s">
        <v>18</v>
      </c>
      <c r="C93" t="s">
        <v>1</v>
      </c>
      <c r="D93" t="s">
        <v>6</v>
      </c>
      <c r="E93">
        <v>1149</v>
      </c>
      <c r="H93">
        <v>12</v>
      </c>
      <c r="I93">
        <v>1161</v>
      </c>
    </row>
    <row r="94" spans="1:9" hidden="1" x14ac:dyDescent="0.25">
      <c r="A94">
        <v>2021</v>
      </c>
      <c r="B94" t="s">
        <v>18</v>
      </c>
      <c r="C94" t="s">
        <v>1</v>
      </c>
      <c r="D94" t="s">
        <v>5</v>
      </c>
      <c r="E94">
        <v>972</v>
      </c>
      <c r="H94">
        <v>42</v>
      </c>
      <c r="I94">
        <v>1014</v>
      </c>
    </row>
    <row r="95" spans="1:9" hidden="1" x14ac:dyDescent="0.25">
      <c r="A95">
        <v>2021</v>
      </c>
      <c r="B95" t="s">
        <v>18</v>
      </c>
      <c r="C95" t="s">
        <v>1</v>
      </c>
      <c r="D95" t="s">
        <v>2</v>
      </c>
      <c r="E95">
        <v>994</v>
      </c>
      <c r="H95">
        <v>30</v>
      </c>
      <c r="I95">
        <v>1024</v>
      </c>
    </row>
    <row r="96" spans="1:9" hidden="1" x14ac:dyDescent="0.25">
      <c r="A96">
        <v>2021</v>
      </c>
      <c r="B96" t="s">
        <v>19</v>
      </c>
      <c r="C96" t="s">
        <v>7</v>
      </c>
      <c r="D96" t="s">
        <v>6</v>
      </c>
      <c r="E96">
        <v>2958</v>
      </c>
      <c r="H96">
        <v>66</v>
      </c>
      <c r="I96">
        <v>3024</v>
      </c>
    </row>
    <row r="97" spans="1:9" hidden="1" x14ac:dyDescent="0.25">
      <c r="A97">
        <v>2021</v>
      </c>
      <c r="B97" t="s">
        <v>19</v>
      </c>
      <c r="C97" t="s">
        <v>7</v>
      </c>
      <c r="D97" t="s">
        <v>5</v>
      </c>
      <c r="E97">
        <v>924</v>
      </c>
      <c r="H97">
        <v>54</v>
      </c>
      <c r="I97">
        <v>978</v>
      </c>
    </row>
    <row r="98" spans="1:9" hidden="1" x14ac:dyDescent="0.25">
      <c r="A98">
        <v>2021</v>
      </c>
      <c r="B98" t="s">
        <v>19</v>
      </c>
      <c r="C98" t="s">
        <v>7</v>
      </c>
      <c r="D98" t="s">
        <v>4</v>
      </c>
      <c r="E98">
        <v>2235</v>
      </c>
      <c r="H98">
        <v>24</v>
      </c>
      <c r="I98">
        <v>2259</v>
      </c>
    </row>
    <row r="99" spans="1:9" hidden="1" x14ac:dyDescent="0.25">
      <c r="A99">
        <v>2021</v>
      </c>
      <c r="B99" t="s">
        <v>19</v>
      </c>
      <c r="C99" t="s">
        <v>7</v>
      </c>
      <c r="D99" t="s">
        <v>2</v>
      </c>
      <c r="E99">
        <v>1557</v>
      </c>
      <c r="F99">
        <v>12</v>
      </c>
      <c r="H99">
        <v>170</v>
      </c>
      <c r="I99">
        <v>1739</v>
      </c>
    </row>
    <row r="100" spans="1:9" hidden="1" x14ac:dyDescent="0.25">
      <c r="A100">
        <v>2021</v>
      </c>
      <c r="B100" t="s">
        <v>19</v>
      </c>
      <c r="C100" t="s">
        <v>7</v>
      </c>
      <c r="D100" t="s">
        <v>1</v>
      </c>
      <c r="E100">
        <v>858</v>
      </c>
      <c r="H100">
        <v>72</v>
      </c>
      <c r="I100">
        <v>930</v>
      </c>
    </row>
    <row r="101" spans="1:9" hidden="1" x14ac:dyDescent="0.25">
      <c r="A101">
        <v>2021</v>
      </c>
      <c r="B101" t="s">
        <v>19</v>
      </c>
      <c r="C101" t="s">
        <v>6</v>
      </c>
      <c r="D101" t="s">
        <v>7</v>
      </c>
      <c r="E101">
        <v>2730</v>
      </c>
      <c r="F101">
        <v>200</v>
      </c>
      <c r="H101">
        <v>108</v>
      </c>
      <c r="I101">
        <v>3038</v>
      </c>
    </row>
    <row r="102" spans="1:9" hidden="1" x14ac:dyDescent="0.25">
      <c r="A102">
        <v>2021</v>
      </c>
      <c r="B102" t="s">
        <v>19</v>
      </c>
      <c r="C102" t="s">
        <v>6</v>
      </c>
      <c r="D102" t="s">
        <v>3</v>
      </c>
      <c r="E102">
        <v>4249</v>
      </c>
      <c r="F102">
        <v>166</v>
      </c>
      <c r="G102">
        <v>12</v>
      </c>
      <c r="H102">
        <v>36</v>
      </c>
      <c r="I102">
        <v>4463</v>
      </c>
    </row>
    <row r="103" spans="1:9" hidden="1" x14ac:dyDescent="0.25">
      <c r="A103">
        <v>2021</v>
      </c>
      <c r="B103" t="s">
        <v>19</v>
      </c>
      <c r="C103" t="s">
        <v>6</v>
      </c>
      <c r="D103" t="s">
        <v>2</v>
      </c>
      <c r="E103">
        <v>1100</v>
      </c>
      <c r="H103">
        <v>42</v>
      </c>
      <c r="I103">
        <v>1142</v>
      </c>
    </row>
    <row r="104" spans="1:9" hidden="1" x14ac:dyDescent="0.25">
      <c r="A104">
        <v>2021</v>
      </c>
      <c r="B104" t="s">
        <v>19</v>
      </c>
      <c r="C104" t="s">
        <v>6</v>
      </c>
      <c r="D104" t="s">
        <v>1</v>
      </c>
      <c r="E104">
        <v>2310</v>
      </c>
      <c r="F104">
        <v>12</v>
      </c>
      <c r="H104">
        <v>24</v>
      </c>
      <c r="I104">
        <v>2346</v>
      </c>
    </row>
    <row r="105" spans="1:9" hidden="1" x14ac:dyDescent="0.25">
      <c r="A105">
        <v>2021</v>
      </c>
      <c r="B105" t="s">
        <v>19</v>
      </c>
      <c r="C105" t="s">
        <v>5</v>
      </c>
      <c r="D105" t="s">
        <v>6</v>
      </c>
      <c r="E105">
        <v>924</v>
      </c>
      <c r="H105">
        <v>54</v>
      </c>
      <c r="I105">
        <v>978</v>
      </c>
    </row>
    <row r="106" spans="1:9" hidden="1" x14ac:dyDescent="0.25">
      <c r="A106">
        <v>2021</v>
      </c>
      <c r="B106" t="s">
        <v>19</v>
      </c>
      <c r="C106" t="s">
        <v>5</v>
      </c>
      <c r="D106" t="s">
        <v>2</v>
      </c>
      <c r="E106">
        <v>3528</v>
      </c>
      <c r="I106">
        <v>3528</v>
      </c>
    </row>
    <row r="107" spans="1:9" hidden="1" x14ac:dyDescent="0.25">
      <c r="A107">
        <v>2021</v>
      </c>
      <c r="B107" t="s">
        <v>19</v>
      </c>
      <c r="C107" t="s">
        <v>5</v>
      </c>
      <c r="D107" t="s">
        <v>1</v>
      </c>
      <c r="E107">
        <v>1026</v>
      </c>
      <c r="H107">
        <v>30</v>
      </c>
      <c r="I107">
        <v>1056</v>
      </c>
    </row>
    <row r="108" spans="1:9" hidden="1" x14ac:dyDescent="0.25">
      <c r="A108">
        <v>2021</v>
      </c>
      <c r="B108" t="s">
        <v>19</v>
      </c>
      <c r="C108" t="s">
        <v>4</v>
      </c>
      <c r="D108" t="s">
        <v>7</v>
      </c>
      <c r="E108">
        <v>1110</v>
      </c>
      <c r="H108">
        <v>12</v>
      </c>
      <c r="I108">
        <v>1122</v>
      </c>
    </row>
    <row r="109" spans="1:9" hidden="1" x14ac:dyDescent="0.25">
      <c r="A109">
        <v>2021</v>
      </c>
      <c r="B109" t="s">
        <v>19</v>
      </c>
      <c r="C109" t="s">
        <v>3</v>
      </c>
      <c r="D109" t="s">
        <v>6</v>
      </c>
      <c r="E109">
        <v>999</v>
      </c>
      <c r="F109">
        <v>36</v>
      </c>
      <c r="G109">
        <v>6</v>
      </c>
      <c r="H109">
        <v>24</v>
      </c>
      <c r="I109">
        <v>1065</v>
      </c>
    </row>
    <row r="110" spans="1:9" hidden="1" x14ac:dyDescent="0.25">
      <c r="A110">
        <v>2021</v>
      </c>
      <c r="B110" t="s">
        <v>19</v>
      </c>
      <c r="C110" t="s">
        <v>3</v>
      </c>
      <c r="D110" t="s">
        <v>2</v>
      </c>
      <c r="E110">
        <v>3250</v>
      </c>
      <c r="F110">
        <v>130</v>
      </c>
      <c r="G110">
        <v>6</v>
      </c>
      <c r="H110">
        <v>12</v>
      </c>
      <c r="I110">
        <v>3398</v>
      </c>
    </row>
    <row r="111" spans="1:9" hidden="1" x14ac:dyDescent="0.25">
      <c r="A111">
        <v>2021</v>
      </c>
      <c r="B111" t="s">
        <v>19</v>
      </c>
      <c r="C111" t="s">
        <v>3</v>
      </c>
      <c r="D111" t="s">
        <v>1</v>
      </c>
      <c r="E111">
        <v>1150</v>
      </c>
      <c r="H111">
        <v>12</v>
      </c>
      <c r="I111">
        <v>1162</v>
      </c>
    </row>
    <row r="112" spans="1:9" hidden="1" x14ac:dyDescent="0.25">
      <c r="A112">
        <v>2021</v>
      </c>
      <c r="B112" t="s">
        <v>19</v>
      </c>
      <c r="C112" t="s">
        <v>2</v>
      </c>
      <c r="D112" t="s">
        <v>7</v>
      </c>
      <c r="E112">
        <v>1557</v>
      </c>
      <c r="F112">
        <v>12</v>
      </c>
      <c r="H112">
        <v>170</v>
      </c>
      <c r="I112">
        <v>1739</v>
      </c>
    </row>
    <row r="113" spans="1:9" hidden="1" x14ac:dyDescent="0.25">
      <c r="A113">
        <v>2021</v>
      </c>
      <c r="B113" t="s">
        <v>19</v>
      </c>
      <c r="C113" t="s">
        <v>2</v>
      </c>
      <c r="D113" t="s">
        <v>6</v>
      </c>
      <c r="E113">
        <v>3240</v>
      </c>
      <c r="F113">
        <v>130</v>
      </c>
      <c r="G113">
        <v>6</v>
      </c>
      <c r="H113">
        <v>54</v>
      </c>
      <c r="I113">
        <v>3430</v>
      </c>
    </row>
    <row r="114" spans="1:9" hidden="1" x14ac:dyDescent="0.25">
      <c r="A114">
        <v>2021</v>
      </c>
      <c r="B114" t="s">
        <v>19</v>
      </c>
      <c r="C114" t="s">
        <v>2</v>
      </c>
      <c r="D114" t="s">
        <v>5</v>
      </c>
      <c r="E114">
        <v>3528</v>
      </c>
      <c r="I114">
        <v>3528</v>
      </c>
    </row>
    <row r="115" spans="1:9" hidden="1" x14ac:dyDescent="0.25">
      <c r="A115">
        <v>2021</v>
      </c>
      <c r="B115" t="s">
        <v>19</v>
      </c>
      <c r="C115" t="s">
        <v>2</v>
      </c>
      <c r="D115" t="s">
        <v>3</v>
      </c>
      <c r="E115">
        <v>1150</v>
      </c>
      <c r="H115">
        <v>12</v>
      </c>
      <c r="I115">
        <v>1162</v>
      </c>
    </row>
    <row r="116" spans="1:9" hidden="1" x14ac:dyDescent="0.25">
      <c r="A116">
        <v>2021</v>
      </c>
      <c r="B116" t="s">
        <v>19</v>
      </c>
      <c r="C116" t="s">
        <v>1</v>
      </c>
      <c r="D116" t="s">
        <v>7</v>
      </c>
      <c r="E116">
        <v>2010</v>
      </c>
      <c r="H116">
        <v>84</v>
      </c>
      <c r="I116">
        <v>2094</v>
      </c>
    </row>
    <row r="117" spans="1:9" hidden="1" x14ac:dyDescent="0.25">
      <c r="A117">
        <v>2021</v>
      </c>
      <c r="B117" t="s">
        <v>19</v>
      </c>
      <c r="C117" t="s">
        <v>1</v>
      </c>
      <c r="D117" t="s">
        <v>6</v>
      </c>
      <c r="E117">
        <v>2304</v>
      </c>
      <c r="F117">
        <v>18</v>
      </c>
      <c r="H117">
        <v>36</v>
      </c>
      <c r="I117">
        <v>2358</v>
      </c>
    </row>
    <row r="118" spans="1:9" hidden="1" x14ac:dyDescent="0.25">
      <c r="A118">
        <v>2021</v>
      </c>
      <c r="B118" t="s">
        <v>19</v>
      </c>
      <c r="C118" t="s">
        <v>1</v>
      </c>
      <c r="D118" t="s">
        <v>5</v>
      </c>
      <c r="E118">
        <v>1026</v>
      </c>
      <c r="H118">
        <v>30</v>
      </c>
      <c r="I118">
        <v>1056</v>
      </c>
    </row>
    <row r="119" spans="1:9" hidden="1" x14ac:dyDescent="0.25">
      <c r="A119">
        <v>2021</v>
      </c>
      <c r="B119" t="s">
        <v>19</v>
      </c>
      <c r="C119" t="s">
        <v>1</v>
      </c>
      <c r="D119" t="s">
        <v>2</v>
      </c>
      <c r="E119">
        <v>1150</v>
      </c>
      <c r="H119">
        <v>12</v>
      </c>
      <c r="I119">
        <v>1162</v>
      </c>
    </row>
    <row r="120" spans="1:9" hidden="1" x14ac:dyDescent="0.25">
      <c r="A120">
        <v>2021</v>
      </c>
      <c r="B120" t="s">
        <v>20</v>
      </c>
      <c r="C120" t="s">
        <v>7</v>
      </c>
      <c r="D120" t="s">
        <v>6</v>
      </c>
      <c r="E120">
        <v>3036</v>
      </c>
      <c r="F120">
        <v>76</v>
      </c>
      <c r="G120">
        <v>5</v>
      </c>
      <c r="H120">
        <v>78</v>
      </c>
      <c r="I120">
        <v>3195</v>
      </c>
    </row>
    <row r="121" spans="1:9" hidden="1" x14ac:dyDescent="0.25">
      <c r="A121">
        <v>2021</v>
      </c>
      <c r="B121" t="s">
        <v>20</v>
      </c>
      <c r="C121" t="s">
        <v>7</v>
      </c>
      <c r="D121" t="s">
        <v>5</v>
      </c>
      <c r="E121">
        <v>3102</v>
      </c>
      <c r="H121">
        <v>90</v>
      </c>
      <c r="I121">
        <v>3192</v>
      </c>
    </row>
    <row r="122" spans="1:9" hidden="1" x14ac:dyDescent="0.25">
      <c r="A122">
        <v>2021</v>
      </c>
      <c r="B122" t="s">
        <v>20</v>
      </c>
      <c r="C122" t="s">
        <v>7</v>
      </c>
      <c r="D122" t="s">
        <v>2</v>
      </c>
      <c r="E122">
        <v>1000</v>
      </c>
      <c r="F122">
        <v>24</v>
      </c>
      <c r="H122">
        <v>30</v>
      </c>
      <c r="I122">
        <v>1054</v>
      </c>
    </row>
    <row r="123" spans="1:9" hidden="1" x14ac:dyDescent="0.25">
      <c r="A123">
        <v>2021</v>
      </c>
      <c r="B123" t="s">
        <v>20</v>
      </c>
      <c r="C123" t="s">
        <v>6</v>
      </c>
      <c r="D123" t="s">
        <v>7</v>
      </c>
      <c r="E123">
        <v>1857</v>
      </c>
      <c r="F123">
        <v>130</v>
      </c>
      <c r="G123">
        <v>5</v>
      </c>
      <c r="H123">
        <v>78</v>
      </c>
      <c r="I123">
        <v>2070</v>
      </c>
    </row>
    <row r="124" spans="1:9" hidden="1" x14ac:dyDescent="0.25">
      <c r="A124">
        <v>2021</v>
      </c>
      <c r="B124" t="s">
        <v>20</v>
      </c>
      <c r="C124" t="s">
        <v>6</v>
      </c>
      <c r="D124" t="s">
        <v>3</v>
      </c>
      <c r="E124">
        <v>3324</v>
      </c>
      <c r="F124">
        <v>46</v>
      </c>
      <c r="H124">
        <v>36</v>
      </c>
      <c r="I124">
        <v>3406</v>
      </c>
    </row>
    <row r="125" spans="1:9" hidden="1" x14ac:dyDescent="0.25">
      <c r="A125">
        <v>2021</v>
      </c>
      <c r="B125" t="s">
        <v>20</v>
      </c>
      <c r="C125" t="s">
        <v>6</v>
      </c>
      <c r="D125" t="s">
        <v>2</v>
      </c>
      <c r="E125">
        <v>2796</v>
      </c>
      <c r="F125">
        <v>78</v>
      </c>
      <c r="H125">
        <v>112</v>
      </c>
      <c r="I125">
        <v>2986</v>
      </c>
    </row>
    <row r="126" spans="1:9" hidden="1" x14ac:dyDescent="0.25">
      <c r="A126">
        <v>2021</v>
      </c>
      <c r="B126" t="s">
        <v>20</v>
      </c>
      <c r="C126" t="s">
        <v>6</v>
      </c>
      <c r="D126" t="s">
        <v>1</v>
      </c>
      <c r="E126">
        <v>3153</v>
      </c>
      <c r="F126">
        <v>72</v>
      </c>
      <c r="H126">
        <v>66</v>
      </c>
      <c r="I126">
        <v>3291</v>
      </c>
    </row>
    <row r="127" spans="1:9" hidden="1" x14ac:dyDescent="0.25">
      <c r="A127">
        <v>2021</v>
      </c>
      <c r="B127" t="s">
        <v>20</v>
      </c>
      <c r="C127" t="s">
        <v>5</v>
      </c>
      <c r="D127" t="s">
        <v>7</v>
      </c>
      <c r="E127">
        <v>1176</v>
      </c>
      <c r="I127">
        <v>1176</v>
      </c>
    </row>
    <row r="128" spans="1:9" hidden="1" x14ac:dyDescent="0.25">
      <c r="A128">
        <v>2021</v>
      </c>
      <c r="B128" t="s">
        <v>20</v>
      </c>
      <c r="C128" t="s">
        <v>5</v>
      </c>
      <c r="D128" t="s">
        <v>6</v>
      </c>
      <c r="E128">
        <v>984</v>
      </c>
      <c r="F128">
        <v>48</v>
      </c>
      <c r="H128">
        <v>24</v>
      </c>
      <c r="I128">
        <v>1056</v>
      </c>
    </row>
    <row r="129" spans="1:9" hidden="1" x14ac:dyDescent="0.25">
      <c r="A129">
        <v>2021</v>
      </c>
      <c r="B129" t="s">
        <v>20</v>
      </c>
      <c r="C129" t="s">
        <v>5</v>
      </c>
      <c r="D129" t="s">
        <v>2</v>
      </c>
      <c r="E129">
        <v>750</v>
      </c>
      <c r="H129">
        <v>90</v>
      </c>
      <c r="I129">
        <v>840</v>
      </c>
    </row>
    <row r="130" spans="1:9" hidden="1" x14ac:dyDescent="0.25">
      <c r="A130">
        <v>2021</v>
      </c>
      <c r="B130" t="s">
        <v>20</v>
      </c>
      <c r="C130" t="s">
        <v>5</v>
      </c>
      <c r="D130" t="s">
        <v>1</v>
      </c>
      <c r="E130">
        <v>2310</v>
      </c>
      <c r="H130">
        <v>6</v>
      </c>
      <c r="I130">
        <v>2316</v>
      </c>
    </row>
    <row r="131" spans="1:9" hidden="1" x14ac:dyDescent="0.25">
      <c r="A131">
        <v>2021</v>
      </c>
      <c r="B131" t="s">
        <v>20</v>
      </c>
      <c r="C131" t="s">
        <v>4</v>
      </c>
      <c r="D131" t="s">
        <v>3</v>
      </c>
      <c r="E131">
        <v>1125</v>
      </c>
      <c r="H131">
        <v>12</v>
      </c>
      <c r="I131">
        <v>1137</v>
      </c>
    </row>
    <row r="132" spans="1:9" hidden="1" x14ac:dyDescent="0.25">
      <c r="A132">
        <v>2021</v>
      </c>
      <c r="B132" t="s">
        <v>20</v>
      </c>
      <c r="C132" t="s">
        <v>3</v>
      </c>
      <c r="D132" t="s">
        <v>7</v>
      </c>
      <c r="E132">
        <v>2304</v>
      </c>
      <c r="H132">
        <v>12</v>
      </c>
      <c r="I132">
        <v>2316</v>
      </c>
    </row>
    <row r="133" spans="1:9" hidden="1" x14ac:dyDescent="0.25">
      <c r="A133">
        <v>2021</v>
      </c>
      <c r="B133" t="s">
        <v>20</v>
      </c>
      <c r="C133" t="s">
        <v>3</v>
      </c>
      <c r="D133" t="s">
        <v>6</v>
      </c>
      <c r="E133">
        <v>1014</v>
      </c>
      <c r="F133">
        <v>46</v>
      </c>
      <c r="H133">
        <v>24</v>
      </c>
      <c r="I133">
        <v>1084</v>
      </c>
    </row>
    <row r="134" spans="1:9" hidden="1" x14ac:dyDescent="0.25">
      <c r="A134">
        <v>2021</v>
      </c>
      <c r="B134" t="s">
        <v>20</v>
      </c>
      <c r="C134" t="s">
        <v>3</v>
      </c>
      <c r="D134" t="s">
        <v>2</v>
      </c>
      <c r="E134">
        <v>2256</v>
      </c>
      <c r="F134">
        <v>12</v>
      </c>
      <c r="H134">
        <v>12</v>
      </c>
      <c r="I134">
        <v>2280</v>
      </c>
    </row>
    <row r="135" spans="1:9" hidden="1" x14ac:dyDescent="0.25">
      <c r="A135">
        <v>2021</v>
      </c>
      <c r="B135" t="s">
        <v>20</v>
      </c>
      <c r="C135" t="s">
        <v>2</v>
      </c>
      <c r="D135" t="s">
        <v>7</v>
      </c>
      <c r="E135">
        <v>1750</v>
      </c>
      <c r="F135">
        <v>24</v>
      </c>
      <c r="H135">
        <v>120</v>
      </c>
      <c r="I135">
        <v>1894</v>
      </c>
    </row>
    <row r="136" spans="1:9" hidden="1" x14ac:dyDescent="0.25">
      <c r="A136">
        <v>2021</v>
      </c>
      <c r="B136" t="s">
        <v>20</v>
      </c>
      <c r="C136" t="s">
        <v>2</v>
      </c>
      <c r="D136" t="s">
        <v>6</v>
      </c>
      <c r="E136">
        <v>5027</v>
      </c>
      <c r="F136">
        <v>102</v>
      </c>
      <c r="H136">
        <v>142</v>
      </c>
      <c r="I136">
        <v>5271</v>
      </c>
    </row>
    <row r="137" spans="1:9" hidden="1" x14ac:dyDescent="0.25">
      <c r="A137">
        <v>2021</v>
      </c>
      <c r="B137" t="s">
        <v>20</v>
      </c>
      <c r="C137" t="s">
        <v>2</v>
      </c>
      <c r="D137" t="s">
        <v>3</v>
      </c>
      <c r="E137">
        <v>1125</v>
      </c>
      <c r="F137">
        <v>12</v>
      </c>
      <c r="I137">
        <v>1137</v>
      </c>
    </row>
    <row r="138" spans="1:9" hidden="1" x14ac:dyDescent="0.25">
      <c r="A138">
        <v>2021</v>
      </c>
      <c r="B138" t="s">
        <v>20</v>
      </c>
      <c r="C138" t="s">
        <v>1</v>
      </c>
      <c r="D138" t="s">
        <v>7</v>
      </c>
      <c r="E138">
        <v>1176</v>
      </c>
      <c r="I138">
        <v>1176</v>
      </c>
    </row>
    <row r="139" spans="1:9" hidden="1" x14ac:dyDescent="0.25">
      <c r="A139">
        <v>2021</v>
      </c>
      <c r="B139" t="s">
        <v>20</v>
      </c>
      <c r="C139" t="s">
        <v>1</v>
      </c>
      <c r="D139" t="s">
        <v>6</v>
      </c>
      <c r="E139">
        <v>2053</v>
      </c>
      <c r="F139">
        <v>48</v>
      </c>
      <c r="H139">
        <v>48</v>
      </c>
      <c r="I139">
        <v>2149</v>
      </c>
    </row>
    <row r="140" spans="1:9" hidden="1" x14ac:dyDescent="0.25">
      <c r="A140">
        <v>2021</v>
      </c>
      <c r="B140" t="s">
        <v>20</v>
      </c>
      <c r="C140" t="s">
        <v>1</v>
      </c>
      <c r="D140" t="s">
        <v>5</v>
      </c>
      <c r="E140">
        <v>1134</v>
      </c>
      <c r="H140">
        <v>6</v>
      </c>
      <c r="I140">
        <v>1140</v>
      </c>
    </row>
    <row r="141" spans="1:9" hidden="1" x14ac:dyDescent="0.25">
      <c r="A141">
        <v>2021</v>
      </c>
      <c r="B141" t="s">
        <v>20</v>
      </c>
      <c r="C141" t="s">
        <v>1</v>
      </c>
      <c r="D141" t="s">
        <v>2</v>
      </c>
      <c r="E141">
        <v>1100</v>
      </c>
      <c r="F141">
        <v>24</v>
      </c>
      <c r="H141">
        <v>18</v>
      </c>
      <c r="I141">
        <v>1142</v>
      </c>
    </row>
    <row r="142" spans="1:9" hidden="1" x14ac:dyDescent="0.25">
      <c r="A142">
        <v>2021</v>
      </c>
      <c r="B142" t="s">
        <v>21</v>
      </c>
      <c r="C142" t="s">
        <v>7</v>
      </c>
      <c r="D142" t="s">
        <v>6</v>
      </c>
      <c r="E142">
        <v>3900</v>
      </c>
      <c r="F142">
        <v>266</v>
      </c>
      <c r="G142">
        <v>0</v>
      </c>
      <c r="H142">
        <v>72</v>
      </c>
      <c r="I142">
        <v>4238</v>
      </c>
    </row>
    <row r="143" spans="1:9" hidden="1" x14ac:dyDescent="0.25">
      <c r="A143">
        <v>2021</v>
      </c>
      <c r="B143" t="s">
        <v>21</v>
      </c>
      <c r="C143" t="s">
        <v>7</v>
      </c>
      <c r="D143" t="s">
        <v>5</v>
      </c>
      <c r="E143">
        <v>2578</v>
      </c>
      <c r="F143">
        <v>48</v>
      </c>
      <c r="G143">
        <v>0</v>
      </c>
      <c r="H143">
        <v>150</v>
      </c>
      <c r="I143">
        <v>2776</v>
      </c>
    </row>
    <row r="144" spans="1:9" hidden="1" x14ac:dyDescent="0.25">
      <c r="A144">
        <v>2021</v>
      </c>
      <c r="B144" t="s">
        <v>21</v>
      </c>
      <c r="C144" t="s">
        <v>7</v>
      </c>
      <c r="D144" t="s">
        <v>4</v>
      </c>
      <c r="E144">
        <v>1101</v>
      </c>
      <c r="F144">
        <v>18</v>
      </c>
      <c r="G144">
        <v>0</v>
      </c>
      <c r="H144">
        <v>12</v>
      </c>
      <c r="I144">
        <v>1131</v>
      </c>
    </row>
    <row r="145" spans="1:9" hidden="1" x14ac:dyDescent="0.25">
      <c r="A145">
        <v>2021</v>
      </c>
      <c r="B145" t="s">
        <v>21</v>
      </c>
      <c r="C145" t="s">
        <v>7</v>
      </c>
      <c r="D145" t="s">
        <v>1</v>
      </c>
      <c r="E145">
        <v>1053</v>
      </c>
      <c r="F145">
        <v>60</v>
      </c>
      <c r="G145">
        <v>2</v>
      </c>
      <c r="I145">
        <v>1115</v>
      </c>
    </row>
    <row r="146" spans="1:9" hidden="1" x14ac:dyDescent="0.25">
      <c r="A146">
        <v>2021</v>
      </c>
      <c r="B146" t="s">
        <v>21</v>
      </c>
      <c r="C146" t="s">
        <v>6</v>
      </c>
      <c r="D146" t="s">
        <v>7</v>
      </c>
      <c r="E146">
        <v>1758</v>
      </c>
      <c r="F146">
        <v>162</v>
      </c>
      <c r="H146">
        <v>66</v>
      </c>
      <c r="I146">
        <v>1986</v>
      </c>
    </row>
    <row r="147" spans="1:9" hidden="1" x14ac:dyDescent="0.25">
      <c r="A147">
        <v>2021</v>
      </c>
      <c r="B147" t="s">
        <v>21</v>
      </c>
      <c r="C147" t="s">
        <v>6</v>
      </c>
      <c r="D147" t="s">
        <v>5</v>
      </c>
      <c r="E147">
        <v>1038</v>
      </c>
      <c r="F147">
        <v>24</v>
      </c>
      <c r="H147">
        <v>24</v>
      </c>
      <c r="I147">
        <v>1086</v>
      </c>
    </row>
    <row r="148" spans="1:9" hidden="1" x14ac:dyDescent="0.25">
      <c r="A148">
        <v>2021</v>
      </c>
      <c r="B148" t="s">
        <v>21</v>
      </c>
      <c r="C148" t="s">
        <v>6</v>
      </c>
      <c r="D148" t="s">
        <v>3</v>
      </c>
      <c r="E148">
        <v>3156</v>
      </c>
      <c r="F148">
        <v>152</v>
      </c>
      <c r="H148">
        <v>42</v>
      </c>
      <c r="I148">
        <v>3350</v>
      </c>
    </row>
    <row r="149" spans="1:9" hidden="1" x14ac:dyDescent="0.25">
      <c r="A149">
        <v>2021</v>
      </c>
      <c r="B149" t="s">
        <v>21</v>
      </c>
      <c r="C149" t="s">
        <v>6</v>
      </c>
      <c r="D149" t="s">
        <v>2</v>
      </c>
      <c r="E149">
        <v>3144</v>
      </c>
      <c r="F149">
        <v>18</v>
      </c>
      <c r="H149">
        <v>80</v>
      </c>
      <c r="I149">
        <v>3242</v>
      </c>
    </row>
    <row r="150" spans="1:9" hidden="1" x14ac:dyDescent="0.25">
      <c r="A150">
        <v>2021</v>
      </c>
      <c r="B150" t="s">
        <v>21</v>
      </c>
      <c r="C150" t="s">
        <v>6</v>
      </c>
      <c r="D150" t="s">
        <v>1</v>
      </c>
      <c r="E150">
        <v>2121</v>
      </c>
      <c r="F150">
        <v>78</v>
      </c>
      <c r="H150">
        <v>24</v>
      </c>
      <c r="I150">
        <v>2223</v>
      </c>
    </row>
    <row r="151" spans="1:9" hidden="1" x14ac:dyDescent="0.25">
      <c r="A151">
        <v>2021</v>
      </c>
      <c r="B151" t="s">
        <v>21</v>
      </c>
      <c r="C151" t="s">
        <v>5</v>
      </c>
      <c r="D151" t="s">
        <v>7</v>
      </c>
      <c r="E151">
        <v>522</v>
      </c>
      <c r="H151">
        <v>114</v>
      </c>
      <c r="I151">
        <v>636</v>
      </c>
    </row>
    <row r="152" spans="1:9" hidden="1" x14ac:dyDescent="0.25">
      <c r="A152">
        <v>2021</v>
      </c>
      <c r="B152" t="s">
        <v>21</v>
      </c>
      <c r="C152" t="s">
        <v>5</v>
      </c>
      <c r="D152" t="s">
        <v>6</v>
      </c>
      <c r="E152">
        <v>1038</v>
      </c>
      <c r="F152">
        <v>24</v>
      </c>
      <c r="H152">
        <v>24</v>
      </c>
      <c r="I152">
        <v>1086</v>
      </c>
    </row>
    <row r="153" spans="1:9" hidden="1" x14ac:dyDescent="0.25">
      <c r="A153">
        <v>2021</v>
      </c>
      <c r="B153" t="s">
        <v>21</v>
      </c>
      <c r="C153" t="s">
        <v>5</v>
      </c>
      <c r="D153" t="s">
        <v>2</v>
      </c>
      <c r="E153">
        <v>2072</v>
      </c>
      <c r="F153">
        <v>98</v>
      </c>
      <c r="H153">
        <v>12</v>
      </c>
      <c r="I153">
        <v>2182</v>
      </c>
    </row>
    <row r="154" spans="1:9" hidden="1" x14ac:dyDescent="0.25">
      <c r="A154">
        <v>2021</v>
      </c>
      <c r="B154" t="s">
        <v>21</v>
      </c>
      <c r="C154" t="s">
        <v>4</v>
      </c>
      <c r="D154" t="s">
        <v>2</v>
      </c>
      <c r="E154">
        <v>2266</v>
      </c>
      <c r="F154">
        <v>30</v>
      </c>
      <c r="G154">
        <v>0</v>
      </c>
      <c r="H154">
        <v>18</v>
      </c>
      <c r="I154">
        <v>2314</v>
      </c>
    </row>
    <row r="155" spans="1:9" hidden="1" x14ac:dyDescent="0.25">
      <c r="A155">
        <v>2021</v>
      </c>
      <c r="B155" t="s">
        <v>21</v>
      </c>
      <c r="C155" t="s">
        <v>3</v>
      </c>
      <c r="D155" t="s">
        <v>7</v>
      </c>
      <c r="E155">
        <v>939</v>
      </c>
      <c r="F155">
        <v>116</v>
      </c>
      <c r="G155">
        <v>0</v>
      </c>
      <c r="H155">
        <v>12</v>
      </c>
      <c r="I155">
        <v>1067</v>
      </c>
    </row>
    <row r="156" spans="1:9" hidden="1" x14ac:dyDescent="0.25">
      <c r="A156">
        <v>2021</v>
      </c>
      <c r="B156" t="s">
        <v>21</v>
      </c>
      <c r="C156" t="s">
        <v>3</v>
      </c>
      <c r="D156" t="s">
        <v>6</v>
      </c>
      <c r="E156">
        <v>1086</v>
      </c>
      <c r="F156">
        <v>24</v>
      </c>
      <c r="G156">
        <v>0</v>
      </c>
      <c r="H156">
        <v>18</v>
      </c>
      <c r="I156">
        <v>1128</v>
      </c>
    </row>
    <row r="157" spans="1:9" hidden="1" x14ac:dyDescent="0.25">
      <c r="A157">
        <v>2021</v>
      </c>
      <c r="B157" t="s">
        <v>21</v>
      </c>
      <c r="C157" t="s">
        <v>3</v>
      </c>
      <c r="D157" t="s">
        <v>2</v>
      </c>
      <c r="E157">
        <v>1131</v>
      </c>
      <c r="F157">
        <v>12</v>
      </c>
      <c r="G157">
        <v>0</v>
      </c>
      <c r="H157">
        <v>12</v>
      </c>
      <c r="I157">
        <v>1155</v>
      </c>
    </row>
    <row r="158" spans="1:9" hidden="1" x14ac:dyDescent="0.25">
      <c r="A158">
        <v>2021</v>
      </c>
      <c r="B158" t="s">
        <v>21</v>
      </c>
      <c r="C158" t="s">
        <v>2</v>
      </c>
      <c r="D158" t="s">
        <v>7</v>
      </c>
      <c r="E158">
        <v>2173</v>
      </c>
      <c r="F158">
        <v>18</v>
      </c>
      <c r="G158">
        <v>0</v>
      </c>
      <c r="H158">
        <v>24</v>
      </c>
      <c r="I158">
        <v>2215</v>
      </c>
    </row>
    <row r="159" spans="1:9" hidden="1" x14ac:dyDescent="0.25">
      <c r="A159">
        <v>2021</v>
      </c>
      <c r="B159" t="s">
        <v>21</v>
      </c>
      <c r="C159" t="s">
        <v>2</v>
      </c>
      <c r="D159" t="s">
        <v>6</v>
      </c>
      <c r="E159">
        <v>4275</v>
      </c>
      <c r="F159">
        <v>30</v>
      </c>
      <c r="G159">
        <v>0</v>
      </c>
      <c r="H159">
        <v>92</v>
      </c>
      <c r="I159">
        <v>4397</v>
      </c>
    </row>
    <row r="160" spans="1:9" hidden="1" x14ac:dyDescent="0.25">
      <c r="A160">
        <v>2021</v>
      </c>
      <c r="B160" t="s">
        <v>21</v>
      </c>
      <c r="C160" t="s">
        <v>2</v>
      </c>
      <c r="D160" t="s">
        <v>4</v>
      </c>
      <c r="E160">
        <v>1165</v>
      </c>
      <c r="F160">
        <v>12</v>
      </c>
      <c r="G160">
        <v>0</v>
      </c>
      <c r="H160">
        <v>6</v>
      </c>
      <c r="I160">
        <v>1183</v>
      </c>
    </row>
    <row r="161" spans="1:9" hidden="1" x14ac:dyDescent="0.25">
      <c r="A161">
        <v>2021</v>
      </c>
      <c r="B161" t="s">
        <v>21</v>
      </c>
      <c r="C161" t="s">
        <v>1</v>
      </c>
      <c r="D161" t="s">
        <v>7</v>
      </c>
      <c r="E161">
        <v>2169</v>
      </c>
      <c r="F161">
        <v>24</v>
      </c>
      <c r="G161">
        <v>2</v>
      </c>
      <c r="I161">
        <v>2195</v>
      </c>
    </row>
    <row r="162" spans="1:9" hidden="1" x14ac:dyDescent="0.25">
      <c r="A162">
        <v>2021</v>
      </c>
      <c r="B162" t="s">
        <v>21</v>
      </c>
      <c r="C162" t="s">
        <v>1</v>
      </c>
      <c r="D162" t="s">
        <v>6</v>
      </c>
      <c r="E162">
        <v>1005</v>
      </c>
      <c r="F162">
        <v>54</v>
      </c>
      <c r="H162">
        <v>24</v>
      </c>
      <c r="I162">
        <v>1083</v>
      </c>
    </row>
    <row r="163" spans="1:9" hidden="1" x14ac:dyDescent="0.25">
      <c r="A163">
        <v>2021</v>
      </c>
      <c r="B163" t="s">
        <v>22</v>
      </c>
      <c r="C163" t="s">
        <v>7</v>
      </c>
      <c r="D163" t="s">
        <v>6</v>
      </c>
      <c r="E163">
        <v>4005</v>
      </c>
      <c r="F163">
        <v>70</v>
      </c>
      <c r="H163">
        <v>138</v>
      </c>
      <c r="I163">
        <v>4213</v>
      </c>
    </row>
    <row r="164" spans="1:9" hidden="1" x14ac:dyDescent="0.25">
      <c r="A164">
        <v>2021</v>
      </c>
      <c r="B164" t="s">
        <v>22</v>
      </c>
      <c r="C164" t="s">
        <v>7</v>
      </c>
      <c r="D164" t="s">
        <v>3</v>
      </c>
      <c r="E164">
        <v>840</v>
      </c>
      <c r="F164">
        <v>200</v>
      </c>
      <c r="G164">
        <v>1</v>
      </c>
      <c r="H164">
        <v>5</v>
      </c>
      <c r="I164">
        <v>1046</v>
      </c>
    </row>
    <row r="165" spans="1:9" hidden="1" x14ac:dyDescent="0.25">
      <c r="A165">
        <v>2021</v>
      </c>
      <c r="B165" t="s">
        <v>22</v>
      </c>
      <c r="C165" t="s">
        <v>7</v>
      </c>
      <c r="D165" t="s">
        <v>2</v>
      </c>
      <c r="E165">
        <v>861</v>
      </c>
      <c r="F165">
        <v>30</v>
      </c>
      <c r="H165">
        <v>60</v>
      </c>
      <c r="I165">
        <v>951</v>
      </c>
    </row>
    <row r="166" spans="1:9" hidden="1" x14ac:dyDescent="0.25">
      <c r="A166">
        <v>2021</v>
      </c>
      <c r="B166" t="s">
        <v>22</v>
      </c>
      <c r="C166" t="s">
        <v>7</v>
      </c>
      <c r="D166" t="s">
        <v>1</v>
      </c>
      <c r="E166">
        <v>694</v>
      </c>
      <c r="F166">
        <v>21</v>
      </c>
      <c r="H166">
        <v>90</v>
      </c>
      <c r="I166">
        <v>805</v>
      </c>
    </row>
    <row r="167" spans="1:9" hidden="1" x14ac:dyDescent="0.25">
      <c r="A167">
        <v>2021</v>
      </c>
      <c r="B167" t="s">
        <v>22</v>
      </c>
      <c r="C167" t="s">
        <v>6</v>
      </c>
      <c r="D167" t="s">
        <v>7</v>
      </c>
      <c r="E167">
        <v>3012</v>
      </c>
      <c r="F167">
        <v>70</v>
      </c>
      <c r="H167">
        <v>102</v>
      </c>
      <c r="I167">
        <v>3184</v>
      </c>
    </row>
    <row r="168" spans="1:9" hidden="1" x14ac:dyDescent="0.25">
      <c r="A168">
        <v>2021</v>
      </c>
      <c r="B168" t="s">
        <v>22</v>
      </c>
      <c r="C168" t="s">
        <v>6</v>
      </c>
      <c r="D168" t="s">
        <v>5</v>
      </c>
      <c r="E168">
        <v>977</v>
      </c>
      <c r="H168">
        <v>42</v>
      </c>
      <c r="I168">
        <v>1019</v>
      </c>
    </row>
    <row r="169" spans="1:9" hidden="1" x14ac:dyDescent="0.25">
      <c r="A169">
        <v>2021</v>
      </c>
      <c r="B169" t="s">
        <v>22</v>
      </c>
      <c r="C169" t="s">
        <v>6</v>
      </c>
      <c r="D169" t="s">
        <v>3</v>
      </c>
      <c r="E169">
        <v>2118</v>
      </c>
      <c r="F169">
        <v>28</v>
      </c>
      <c r="H169">
        <v>52</v>
      </c>
      <c r="I169">
        <v>2198</v>
      </c>
    </row>
    <row r="170" spans="1:9" hidden="1" x14ac:dyDescent="0.25">
      <c r="A170">
        <v>2021</v>
      </c>
      <c r="B170" t="s">
        <v>22</v>
      </c>
      <c r="C170" t="s">
        <v>6</v>
      </c>
      <c r="D170" t="s">
        <v>2</v>
      </c>
      <c r="E170">
        <v>3038</v>
      </c>
      <c r="F170">
        <v>45</v>
      </c>
      <c r="H170">
        <v>96</v>
      </c>
      <c r="I170">
        <v>3179</v>
      </c>
    </row>
    <row r="171" spans="1:9" hidden="1" x14ac:dyDescent="0.25">
      <c r="A171">
        <v>2021</v>
      </c>
      <c r="B171" t="s">
        <v>22</v>
      </c>
      <c r="C171" t="s">
        <v>6</v>
      </c>
      <c r="D171" t="s">
        <v>1</v>
      </c>
      <c r="E171">
        <v>2064</v>
      </c>
      <c r="F171">
        <v>12</v>
      </c>
      <c r="H171">
        <v>54</v>
      </c>
      <c r="I171">
        <v>2130</v>
      </c>
    </row>
    <row r="172" spans="1:9" hidden="1" x14ac:dyDescent="0.25">
      <c r="A172">
        <v>2021</v>
      </c>
      <c r="B172" t="s">
        <v>22</v>
      </c>
      <c r="C172" t="s">
        <v>5</v>
      </c>
      <c r="D172" t="s">
        <v>6</v>
      </c>
      <c r="E172">
        <v>977</v>
      </c>
      <c r="H172">
        <v>42</v>
      </c>
      <c r="I172">
        <v>1019</v>
      </c>
    </row>
    <row r="173" spans="1:9" hidden="1" x14ac:dyDescent="0.25">
      <c r="A173">
        <v>2021</v>
      </c>
      <c r="B173" t="s">
        <v>22</v>
      </c>
      <c r="C173" t="s">
        <v>5</v>
      </c>
      <c r="D173" t="s">
        <v>2</v>
      </c>
      <c r="E173">
        <v>1170</v>
      </c>
      <c r="I173">
        <v>1170</v>
      </c>
    </row>
    <row r="174" spans="1:9" hidden="1" x14ac:dyDescent="0.25">
      <c r="A174">
        <v>2021</v>
      </c>
      <c r="B174" t="s">
        <v>22</v>
      </c>
      <c r="C174" t="s">
        <v>5</v>
      </c>
      <c r="D174" t="s">
        <v>1</v>
      </c>
      <c r="E174">
        <v>984</v>
      </c>
      <c r="F174">
        <v>100</v>
      </c>
      <c r="H174">
        <v>6</v>
      </c>
      <c r="I174">
        <v>1090</v>
      </c>
    </row>
    <row r="175" spans="1:9" hidden="1" x14ac:dyDescent="0.25">
      <c r="A175">
        <v>2021</v>
      </c>
      <c r="B175" t="s">
        <v>22</v>
      </c>
      <c r="C175" t="s">
        <v>3</v>
      </c>
      <c r="D175" t="s">
        <v>7</v>
      </c>
      <c r="E175">
        <v>840</v>
      </c>
      <c r="F175">
        <v>200</v>
      </c>
      <c r="G175">
        <v>1</v>
      </c>
      <c r="H175">
        <v>5</v>
      </c>
      <c r="I175">
        <v>1046</v>
      </c>
    </row>
    <row r="176" spans="1:9" hidden="1" x14ac:dyDescent="0.25">
      <c r="A176">
        <v>2021</v>
      </c>
      <c r="B176" t="s">
        <v>22</v>
      </c>
      <c r="C176" t="s">
        <v>3</v>
      </c>
      <c r="D176" t="s">
        <v>6</v>
      </c>
      <c r="E176">
        <v>1200</v>
      </c>
      <c r="I176">
        <v>1200</v>
      </c>
    </row>
    <row r="177" spans="1:9" hidden="1" x14ac:dyDescent="0.25">
      <c r="A177">
        <v>2021</v>
      </c>
      <c r="B177" t="s">
        <v>22</v>
      </c>
      <c r="C177" t="s">
        <v>3</v>
      </c>
      <c r="D177" t="s">
        <v>2</v>
      </c>
      <c r="E177">
        <v>2119</v>
      </c>
      <c r="F177">
        <v>40</v>
      </c>
      <c r="H177">
        <v>64</v>
      </c>
      <c r="I177">
        <v>2223</v>
      </c>
    </row>
    <row r="178" spans="1:9" hidden="1" x14ac:dyDescent="0.25">
      <c r="A178">
        <v>2021</v>
      </c>
      <c r="B178" t="s">
        <v>22</v>
      </c>
      <c r="C178" t="s">
        <v>2</v>
      </c>
      <c r="D178" t="s">
        <v>7</v>
      </c>
      <c r="E178">
        <v>861</v>
      </c>
      <c r="F178">
        <v>30</v>
      </c>
      <c r="H178">
        <v>60</v>
      </c>
      <c r="I178">
        <v>951</v>
      </c>
    </row>
    <row r="179" spans="1:9" hidden="1" x14ac:dyDescent="0.25">
      <c r="A179">
        <v>2021</v>
      </c>
      <c r="B179" t="s">
        <v>22</v>
      </c>
      <c r="C179" t="s">
        <v>2</v>
      </c>
      <c r="D179" t="s">
        <v>6</v>
      </c>
      <c r="E179">
        <v>2921</v>
      </c>
      <c r="F179">
        <v>49</v>
      </c>
      <c r="H179">
        <v>124</v>
      </c>
      <c r="I179">
        <v>3094</v>
      </c>
    </row>
    <row r="180" spans="1:9" hidden="1" x14ac:dyDescent="0.25">
      <c r="A180">
        <v>2021</v>
      </c>
      <c r="B180" t="s">
        <v>22</v>
      </c>
      <c r="C180" t="s">
        <v>2</v>
      </c>
      <c r="D180" t="s">
        <v>5</v>
      </c>
      <c r="E180">
        <v>1170</v>
      </c>
      <c r="I180">
        <v>1170</v>
      </c>
    </row>
    <row r="181" spans="1:9" hidden="1" x14ac:dyDescent="0.25">
      <c r="A181">
        <v>2021</v>
      </c>
      <c r="B181" t="s">
        <v>22</v>
      </c>
      <c r="C181" t="s">
        <v>2</v>
      </c>
      <c r="D181" t="s">
        <v>3</v>
      </c>
      <c r="E181">
        <v>1201</v>
      </c>
      <c r="F181">
        <v>12</v>
      </c>
      <c r="H181">
        <v>12</v>
      </c>
      <c r="I181">
        <v>1225</v>
      </c>
    </row>
    <row r="182" spans="1:9" hidden="1" x14ac:dyDescent="0.25">
      <c r="A182">
        <v>2021</v>
      </c>
      <c r="B182" t="s">
        <v>22</v>
      </c>
      <c r="C182" t="s">
        <v>2</v>
      </c>
      <c r="D182" t="s">
        <v>1</v>
      </c>
      <c r="E182">
        <v>1035</v>
      </c>
      <c r="F182">
        <v>24</v>
      </c>
      <c r="H182">
        <v>24</v>
      </c>
      <c r="I182">
        <v>1083</v>
      </c>
    </row>
    <row r="183" spans="1:9" hidden="1" x14ac:dyDescent="0.25">
      <c r="A183">
        <v>2021</v>
      </c>
      <c r="B183" t="s">
        <v>22</v>
      </c>
      <c r="C183" t="s">
        <v>1</v>
      </c>
      <c r="D183" t="s">
        <v>7</v>
      </c>
      <c r="E183">
        <v>2758</v>
      </c>
      <c r="F183">
        <v>33</v>
      </c>
      <c r="H183">
        <v>144</v>
      </c>
      <c r="I183">
        <v>2935</v>
      </c>
    </row>
    <row r="184" spans="1:9" hidden="1" x14ac:dyDescent="0.25">
      <c r="A184">
        <v>2021</v>
      </c>
      <c r="B184" t="s">
        <v>22</v>
      </c>
      <c r="C184" t="s">
        <v>1</v>
      </c>
      <c r="D184" t="s">
        <v>6</v>
      </c>
      <c r="E184">
        <v>1035</v>
      </c>
      <c r="F184">
        <v>24</v>
      </c>
      <c r="H184">
        <v>24</v>
      </c>
      <c r="I184">
        <v>1083</v>
      </c>
    </row>
    <row r="185" spans="1:9" hidden="1" x14ac:dyDescent="0.25">
      <c r="A185">
        <v>2021</v>
      </c>
      <c r="B185" t="s">
        <v>22</v>
      </c>
      <c r="C185" t="s">
        <v>1</v>
      </c>
      <c r="D185" t="s">
        <v>5</v>
      </c>
      <c r="E185">
        <v>1833</v>
      </c>
      <c r="H185">
        <v>6</v>
      </c>
      <c r="I185">
        <v>1839</v>
      </c>
    </row>
    <row r="186" spans="1:9" hidden="1" x14ac:dyDescent="0.25">
      <c r="A186">
        <v>2021</v>
      </c>
      <c r="B186" t="s">
        <v>23</v>
      </c>
      <c r="C186" t="s">
        <v>7</v>
      </c>
      <c r="D186" t="s">
        <v>6</v>
      </c>
      <c r="E186">
        <v>2793</v>
      </c>
      <c r="F186">
        <v>120</v>
      </c>
      <c r="H186">
        <v>126</v>
      </c>
      <c r="I186">
        <v>3039</v>
      </c>
    </row>
    <row r="187" spans="1:9" hidden="1" x14ac:dyDescent="0.25">
      <c r="A187">
        <v>2021</v>
      </c>
      <c r="B187" t="s">
        <v>23</v>
      </c>
      <c r="C187" t="s">
        <v>7</v>
      </c>
      <c r="D187" t="s">
        <v>5</v>
      </c>
      <c r="E187">
        <v>879</v>
      </c>
      <c r="F187">
        <v>200</v>
      </c>
      <c r="I187">
        <v>1079</v>
      </c>
    </row>
    <row r="188" spans="1:9" hidden="1" x14ac:dyDescent="0.25">
      <c r="A188">
        <v>2021</v>
      </c>
      <c r="B188" t="s">
        <v>23</v>
      </c>
      <c r="C188" t="s">
        <v>7</v>
      </c>
      <c r="D188" t="s">
        <v>2</v>
      </c>
      <c r="E188">
        <v>971</v>
      </c>
      <c r="F188">
        <v>84</v>
      </c>
      <c r="H188">
        <v>12</v>
      </c>
      <c r="I188">
        <v>1067</v>
      </c>
    </row>
    <row r="189" spans="1:9" hidden="1" x14ac:dyDescent="0.25">
      <c r="A189">
        <v>2021</v>
      </c>
      <c r="B189" t="s">
        <v>23</v>
      </c>
      <c r="C189" t="s">
        <v>7</v>
      </c>
      <c r="D189" t="s">
        <v>1</v>
      </c>
      <c r="E189">
        <v>1089</v>
      </c>
      <c r="F189">
        <v>60</v>
      </c>
      <c r="I189">
        <v>1149</v>
      </c>
    </row>
    <row r="190" spans="1:9" hidden="1" x14ac:dyDescent="0.25">
      <c r="A190">
        <v>2021</v>
      </c>
      <c r="B190" t="s">
        <v>23</v>
      </c>
      <c r="C190" t="s">
        <v>6</v>
      </c>
      <c r="D190" t="s">
        <v>7</v>
      </c>
      <c r="E190">
        <v>819</v>
      </c>
      <c r="F190">
        <v>42</v>
      </c>
      <c r="H190">
        <v>60</v>
      </c>
      <c r="I190">
        <v>921</v>
      </c>
    </row>
    <row r="191" spans="1:9" hidden="1" x14ac:dyDescent="0.25">
      <c r="A191">
        <v>2021</v>
      </c>
      <c r="B191" t="s">
        <v>23</v>
      </c>
      <c r="C191" t="s">
        <v>6</v>
      </c>
      <c r="D191" t="s">
        <v>5</v>
      </c>
      <c r="E191">
        <v>2121</v>
      </c>
      <c r="F191">
        <v>80</v>
      </c>
      <c r="H191">
        <v>30</v>
      </c>
      <c r="I191">
        <v>2231</v>
      </c>
    </row>
    <row r="192" spans="1:9" hidden="1" x14ac:dyDescent="0.25">
      <c r="A192">
        <v>2021</v>
      </c>
      <c r="B192" t="s">
        <v>23</v>
      </c>
      <c r="C192" t="s">
        <v>6</v>
      </c>
      <c r="D192" t="s">
        <v>4</v>
      </c>
      <c r="I192">
        <v>0</v>
      </c>
    </row>
    <row r="193" spans="1:9" hidden="1" x14ac:dyDescent="0.25">
      <c r="A193">
        <v>2021</v>
      </c>
      <c r="B193" t="s">
        <v>23</v>
      </c>
      <c r="C193" t="s">
        <v>6</v>
      </c>
      <c r="D193" t="s">
        <v>3</v>
      </c>
      <c r="E193">
        <v>2847</v>
      </c>
      <c r="F193">
        <v>138</v>
      </c>
      <c r="G193">
        <v>2</v>
      </c>
      <c r="H193">
        <v>100</v>
      </c>
      <c r="I193">
        <v>3087</v>
      </c>
    </row>
    <row r="194" spans="1:9" hidden="1" x14ac:dyDescent="0.25">
      <c r="A194">
        <v>2021</v>
      </c>
      <c r="B194" t="s">
        <v>23</v>
      </c>
      <c r="C194" t="s">
        <v>6</v>
      </c>
      <c r="D194" t="s">
        <v>2</v>
      </c>
      <c r="E194">
        <v>2981</v>
      </c>
      <c r="F194">
        <v>68</v>
      </c>
      <c r="H194">
        <v>84</v>
      </c>
      <c r="I194">
        <v>3133</v>
      </c>
    </row>
    <row r="195" spans="1:9" hidden="1" x14ac:dyDescent="0.25">
      <c r="A195">
        <v>2021</v>
      </c>
      <c r="B195" t="s">
        <v>23</v>
      </c>
      <c r="C195" t="s">
        <v>6</v>
      </c>
      <c r="D195" t="s">
        <v>1</v>
      </c>
      <c r="E195">
        <v>2979</v>
      </c>
      <c r="F195">
        <v>144</v>
      </c>
      <c r="H195">
        <v>90</v>
      </c>
      <c r="I195">
        <v>3213</v>
      </c>
    </row>
    <row r="196" spans="1:9" hidden="1" x14ac:dyDescent="0.25">
      <c r="A196">
        <v>2021</v>
      </c>
      <c r="B196" t="s">
        <v>23</v>
      </c>
      <c r="C196" t="s">
        <v>5</v>
      </c>
      <c r="D196" t="s">
        <v>6</v>
      </c>
      <c r="E196">
        <v>921</v>
      </c>
      <c r="F196">
        <v>80</v>
      </c>
      <c r="H196">
        <v>30</v>
      </c>
      <c r="I196">
        <v>1031</v>
      </c>
    </row>
    <row r="197" spans="1:9" hidden="1" x14ac:dyDescent="0.25">
      <c r="A197">
        <v>2021</v>
      </c>
      <c r="B197" t="s">
        <v>23</v>
      </c>
      <c r="C197" t="s">
        <v>5</v>
      </c>
      <c r="D197" t="s">
        <v>2</v>
      </c>
      <c r="E197">
        <v>1173</v>
      </c>
      <c r="I197">
        <v>1173</v>
      </c>
    </row>
    <row r="198" spans="1:9" hidden="1" x14ac:dyDescent="0.25">
      <c r="A198">
        <v>2021</v>
      </c>
      <c r="B198" t="s">
        <v>23</v>
      </c>
      <c r="C198" t="s">
        <v>5</v>
      </c>
      <c r="D198" t="s">
        <v>1</v>
      </c>
      <c r="E198">
        <v>2225</v>
      </c>
      <c r="I198">
        <v>2225</v>
      </c>
    </row>
    <row r="199" spans="1:9" hidden="1" x14ac:dyDescent="0.25">
      <c r="A199">
        <v>2021</v>
      </c>
      <c r="B199" t="s">
        <v>23</v>
      </c>
      <c r="C199" t="s">
        <v>4</v>
      </c>
      <c r="D199" t="s">
        <v>2</v>
      </c>
      <c r="E199">
        <v>890</v>
      </c>
      <c r="H199">
        <v>60</v>
      </c>
      <c r="I199">
        <v>950</v>
      </c>
    </row>
    <row r="200" spans="1:9" hidden="1" x14ac:dyDescent="0.25">
      <c r="A200">
        <v>2021</v>
      </c>
      <c r="B200" t="s">
        <v>23</v>
      </c>
      <c r="C200" t="s">
        <v>3</v>
      </c>
      <c r="D200" t="s">
        <v>7</v>
      </c>
      <c r="E200">
        <v>960</v>
      </c>
      <c r="F200">
        <v>36</v>
      </c>
      <c r="H200">
        <v>42</v>
      </c>
      <c r="I200">
        <v>1038</v>
      </c>
    </row>
    <row r="201" spans="1:9" hidden="1" x14ac:dyDescent="0.25">
      <c r="A201">
        <v>2021</v>
      </c>
      <c r="B201" t="s">
        <v>23</v>
      </c>
      <c r="C201" t="s">
        <v>3</v>
      </c>
      <c r="D201" t="s">
        <v>6</v>
      </c>
      <c r="E201">
        <v>1130</v>
      </c>
      <c r="F201">
        <v>18</v>
      </c>
      <c r="H201">
        <v>6</v>
      </c>
      <c r="I201">
        <v>1154</v>
      </c>
    </row>
    <row r="202" spans="1:9" hidden="1" x14ac:dyDescent="0.25">
      <c r="A202">
        <v>2021</v>
      </c>
      <c r="B202" t="s">
        <v>23</v>
      </c>
      <c r="C202" t="s">
        <v>3</v>
      </c>
      <c r="D202" t="s">
        <v>2</v>
      </c>
      <c r="E202">
        <v>1887</v>
      </c>
      <c r="F202">
        <v>102</v>
      </c>
      <c r="G202">
        <v>2</v>
      </c>
      <c r="H202">
        <v>58</v>
      </c>
      <c r="I202">
        <v>2049</v>
      </c>
    </row>
    <row r="203" spans="1:9" hidden="1" x14ac:dyDescent="0.25">
      <c r="A203">
        <v>2021</v>
      </c>
      <c r="B203" t="s">
        <v>23</v>
      </c>
      <c r="C203" t="s">
        <v>2</v>
      </c>
      <c r="D203" t="s">
        <v>7</v>
      </c>
      <c r="E203">
        <v>971</v>
      </c>
      <c r="F203">
        <v>84</v>
      </c>
      <c r="H203">
        <v>12</v>
      </c>
      <c r="I203">
        <v>1067</v>
      </c>
    </row>
    <row r="204" spans="1:9" hidden="1" x14ac:dyDescent="0.25">
      <c r="A204">
        <v>2021</v>
      </c>
      <c r="B204" t="s">
        <v>23</v>
      </c>
      <c r="C204" t="s">
        <v>2</v>
      </c>
      <c r="D204" t="s">
        <v>6</v>
      </c>
      <c r="E204">
        <v>3738</v>
      </c>
      <c r="F204">
        <v>152</v>
      </c>
      <c r="G204">
        <v>2</v>
      </c>
      <c r="H204">
        <v>136</v>
      </c>
      <c r="I204">
        <v>4028</v>
      </c>
    </row>
    <row r="205" spans="1:9" hidden="1" x14ac:dyDescent="0.25">
      <c r="A205">
        <v>2021</v>
      </c>
      <c r="B205" t="s">
        <v>23</v>
      </c>
      <c r="C205" t="s">
        <v>2</v>
      </c>
      <c r="D205" t="s">
        <v>5</v>
      </c>
      <c r="E205">
        <v>1173</v>
      </c>
      <c r="I205">
        <v>1173</v>
      </c>
    </row>
    <row r="206" spans="1:9" hidden="1" x14ac:dyDescent="0.25">
      <c r="A206">
        <v>2021</v>
      </c>
      <c r="B206" t="s">
        <v>23</v>
      </c>
      <c r="C206" t="s">
        <v>2</v>
      </c>
      <c r="D206" t="s">
        <v>4</v>
      </c>
      <c r="E206">
        <v>890</v>
      </c>
      <c r="H206">
        <v>60</v>
      </c>
      <c r="I206">
        <v>950</v>
      </c>
    </row>
    <row r="207" spans="1:9" hidden="1" x14ac:dyDescent="0.25">
      <c r="A207">
        <v>2021</v>
      </c>
      <c r="B207" t="s">
        <v>23</v>
      </c>
      <c r="C207" t="s">
        <v>2</v>
      </c>
      <c r="D207" t="s">
        <v>3</v>
      </c>
      <c r="E207">
        <v>1130</v>
      </c>
      <c r="F207">
        <v>18</v>
      </c>
      <c r="H207">
        <v>6</v>
      </c>
      <c r="I207">
        <v>1154</v>
      </c>
    </row>
    <row r="208" spans="1:9" hidden="1" x14ac:dyDescent="0.25">
      <c r="A208">
        <v>2021</v>
      </c>
      <c r="B208" t="s">
        <v>23</v>
      </c>
      <c r="C208" t="s">
        <v>1</v>
      </c>
      <c r="D208" t="s">
        <v>7</v>
      </c>
      <c r="E208">
        <v>2103</v>
      </c>
      <c r="F208">
        <v>102</v>
      </c>
      <c r="H208">
        <v>24</v>
      </c>
      <c r="I208">
        <v>2229</v>
      </c>
    </row>
    <row r="209" spans="1:9" hidden="1" x14ac:dyDescent="0.25">
      <c r="A209">
        <v>2021</v>
      </c>
      <c r="B209" t="s">
        <v>23</v>
      </c>
      <c r="C209" t="s">
        <v>1</v>
      </c>
      <c r="D209" t="s">
        <v>6</v>
      </c>
      <c r="E209">
        <v>1965</v>
      </c>
      <c r="F209">
        <v>102</v>
      </c>
      <c r="H209">
        <v>66</v>
      </c>
      <c r="I209">
        <v>2133</v>
      </c>
    </row>
    <row r="210" spans="1:9" hidden="1" x14ac:dyDescent="0.25">
      <c r="A210">
        <v>2021</v>
      </c>
      <c r="B210" t="s">
        <v>23</v>
      </c>
      <c r="C210" t="s">
        <v>1</v>
      </c>
      <c r="D210" t="s">
        <v>5</v>
      </c>
      <c r="E210">
        <v>1176</v>
      </c>
      <c r="I210">
        <v>1176</v>
      </c>
    </row>
    <row r="211" spans="1:9" hidden="1" x14ac:dyDescent="0.25">
      <c r="A211">
        <v>2021</v>
      </c>
      <c r="B211" t="s">
        <v>24</v>
      </c>
      <c r="C211" t="s">
        <v>7</v>
      </c>
      <c r="D211" t="s">
        <v>6</v>
      </c>
      <c r="E211">
        <v>1986</v>
      </c>
      <c r="F211">
        <v>50</v>
      </c>
      <c r="H211">
        <v>60</v>
      </c>
      <c r="I211">
        <v>2096</v>
      </c>
    </row>
    <row r="212" spans="1:9" hidden="1" x14ac:dyDescent="0.25">
      <c r="A212">
        <v>2021</v>
      </c>
      <c r="B212" t="s">
        <v>24</v>
      </c>
      <c r="C212" t="s">
        <v>7</v>
      </c>
      <c r="D212" t="s">
        <v>2</v>
      </c>
      <c r="E212">
        <v>2052</v>
      </c>
      <c r="F212">
        <v>42</v>
      </c>
      <c r="H212">
        <v>54</v>
      </c>
      <c r="I212">
        <v>2148</v>
      </c>
    </row>
    <row r="213" spans="1:9" hidden="1" x14ac:dyDescent="0.25">
      <c r="A213">
        <v>2021</v>
      </c>
      <c r="B213" t="s">
        <v>24</v>
      </c>
      <c r="C213" t="s">
        <v>7</v>
      </c>
      <c r="D213" t="s">
        <v>1</v>
      </c>
      <c r="E213">
        <v>2148</v>
      </c>
      <c r="F213">
        <v>66</v>
      </c>
      <c r="I213">
        <v>2214</v>
      </c>
    </row>
    <row r="214" spans="1:9" hidden="1" x14ac:dyDescent="0.25">
      <c r="A214">
        <v>2021</v>
      </c>
      <c r="B214" t="s">
        <v>24</v>
      </c>
      <c r="C214" t="s">
        <v>6</v>
      </c>
      <c r="D214" t="s">
        <v>7</v>
      </c>
      <c r="E214">
        <v>1899</v>
      </c>
      <c r="F214">
        <v>92</v>
      </c>
      <c r="H214">
        <v>60</v>
      </c>
      <c r="I214">
        <v>2051</v>
      </c>
    </row>
    <row r="215" spans="1:9" hidden="1" x14ac:dyDescent="0.25">
      <c r="A215">
        <v>2021</v>
      </c>
      <c r="B215" t="s">
        <v>24</v>
      </c>
      <c r="C215" t="s">
        <v>6</v>
      </c>
      <c r="D215" t="s">
        <v>5</v>
      </c>
      <c r="E215">
        <v>2382</v>
      </c>
      <c r="I215">
        <v>2382</v>
      </c>
    </row>
    <row r="216" spans="1:9" hidden="1" x14ac:dyDescent="0.25">
      <c r="A216">
        <v>2021</v>
      </c>
      <c r="B216" t="s">
        <v>24</v>
      </c>
      <c r="C216" t="s">
        <v>6</v>
      </c>
      <c r="D216" t="s">
        <v>3</v>
      </c>
      <c r="E216">
        <v>1174</v>
      </c>
      <c r="F216">
        <v>15</v>
      </c>
      <c r="I216">
        <v>1189</v>
      </c>
    </row>
    <row r="217" spans="1:9" hidden="1" x14ac:dyDescent="0.25">
      <c r="A217">
        <v>2021</v>
      </c>
      <c r="B217" t="s">
        <v>24</v>
      </c>
      <c r="C217" t="s">
        <v>6</v>
      </c>
      <c r="D217" t="s">
        <v>2</v>
      </c>
      <c r="E217">
        <v>3619</v>
      </c>
      <c r="F217">
        <v>12</v>
      </c>
      <c r="H217">
        <v>232</v>
      </c>
      <c r="I217">
        <v>3863</v>
      </c>
    </row>
    <row r="218" spans="1:9" hidden="1" x14ac:dyDescent="0.25">
      <c r="A218">
        <v>2021</v>
      </c>
      <c r="B218" t="s">
        <v>24</v>
      </c>
      <c r="C218" t="s">
        <v>6</v>
      </c>
      <c r="D218" t="s">
        <v>1</v>
      </c>
      <c r="E218">
        <v>924</v>
      </c>
      <c r="F218">
        <v>60</v>
      </c>
      <c r="H218">
        <v>42</v>
      </c>
      <c r="I218">
        <v>1026</v>
      </c>
    </row>
    <row r="219" spans="1:9" hidden="1" x14ac:dyDescent="0.25">
      <c r="A219">
        <v>2021</v>
      </c>
      <c r="B219" t="s">
        <v>24</v>
      </c>
      <c r="C219" t="s">
        <v>5</v>
      </c>
      <c r="D219" t="s">
        <v>7</v>
      </c>
      <c r="E219">
        <v>879</v>
      </c>
      <c r="F219">
        <v>200</v>
      </c>
      <c r="I219">
        <v>1079</v>
      </c>
    </row>
    <row r="220" spans="1:9" hidden="1" x14ac:dyDescent="0.25">
      <c r="A220">
        <v>2021</v>
      </c>
      <c r="B220" t="s">
        <v>24</v>
      </c>
      <c r="C220" t="s">
        <v>5</v>
      </c>
      <c r="D220" t="s">
        <v>6</v>
      </c>
      <c r="E220">
        <v>2382</v>
      </c>
      <c r="I220">
        <v>2382</v>
      </c>
    </row>
    <row r="221" spans="1:9" hidden="1" x14ac:dyDescent="0.25">
      <c r="A221">
        <v>2021</v>
      </c>
      <c r="B221" t="s">
        <v>24</v>
      </c>
      <c r="C221" t="s">
        <v>5</v>
      </c>
      <c r="D221" t="s">
        <v>2</v>
      </c>
      <c r="E221">
        <v>2214</v>
      </c>
      <c r="F221">
        <v>50</v>
      </c>
      <c r="H221">
        <v>18</v>
      </c>
      <c r="I221">
        <v>2282</v>
      </c>
    </row>
    <row r="222" spans="1:9" hidden="1" x14ac:dyDescent="0.25">
      <c r="A222">
        <v>2021</v>
      </c>
      <c r="B222" t="s">
        <v>24</v>
      </c>
      <c r="C222" t="s">
        <v>5</v>
      </c>
      <c r="D222" t="s">
        <v>1</v>
      </c>
      <c r="E222">
        <v>2283</v>
      </c>
      <c r="H222">
        <v>12</v>
      </c>
      <c r="I222">
        <v>2295</v>
      </c>
    </row>
    <row r="223" spans="1:9" hidden="1" x14ac:dyDescent="0.25">
      <c r="A223">
        <v>2021</v>
      </c>
      <c r="B223" t="s">
        <v>24</v>
      </c>
      <c r="C223" t="s">
        <v>3</v>
      </c>
      <c r="D223" t="s">
        <v>7</v>
      </c>
      <c r="E223">
        <v>1071</v>
      </c>
      <c r="F223">
        <v>36</v>
      </c>
      <c r="H223">
        <v>12</v>
      </c>
      <c r="I223">
        <v>1119</v>
      </c>
    </row>
    <row r="224" spans="1:9" hidden="1" x14ac:dyDescent="0.25">
      <c r="A224">
        <v>2021</v>
      </c>
      <c r="B224" t="s">
        <v>24</v>
      </c>
      <c r="C224" t="s">
        <v>3</v>
      </c>
      <c r="D224" t="s">
        <v>6</v>
      </c>
      <c r="E224">
        <v>1174</v>
      </c>
      <c r="F224">
        <v>15</v>
      </c>
      <c r="I224">
        <v>1189</v>
      </c>
    </row>
    <row r="225" spans="1:9" hidden="1" x14ac:dyDescent="0.25">
      <c r="A225">
        <v>2021</v>
      </c>
      <c r="B225" t="s">
        <v>24</v>
      </c>
      <c r="C225" t="s">
        <v>2</v>
      </c>
      <c r="D225" t="s">
        <v>7</v>
      </c>
      <c r="E225">
        <v>2157</v>
      </c>
      <c r="F225">
        <v>6</v>
      </c>
      <c r="H225">
        <v>42</v>
      </c>
      <c r="I225">
        <v>2205</v>
      </c>
    </row>
    <row r="226" spans="1:9" hidden="1" x14ac:dyDescent="0.25">
      <c r="A226">
        <v>2021</v>
      </c>
      <c r="B226" t="s">
        <v>24</v>
      </c>
      <c r="C226" t="s">
        <v>2</v>
      </c>
      <c r="D226" t="s">
        <v>6</v>
      </c>
      <c r="E226">
        <v>3643</v>
      </c>
      <c r="F226">
        <v>12</v>
      </c>
      <c r="H226">
        <v>232</v>
      </c>
      <c r="I226">
        <v>3887</v>
      </c>
    </row>
    <row r="227" spans="1:9" hidden="1" x14ac:dyDescent="0.25">
      <c r="A227">
        <v>2021</v>
      </c>
      <c r="B227" t="s">
        <v>24</v>
      </c>
      <c r="C227" t="s">
        <v>2</v>
      </c>
      <c r="D227" t="s">
        <v>5</v>
      </c>
      <c r="E227">
        <v>1014</v>
      </c>
      <c r="F227">
        <v>50</v>
      </c>
      <c r="H227">
        <v>18</v>
      </c>
      <c r="I227">
        <v>1082</v>
      </c>
    </row>
    <row r="228" spans="1:9" hidden="1" x14ac:dyDescent="0.25">
      <c r="A228">
        <v>2021</v>
      </c>
      <c r="B228" t="s">
        <v>24</v>
      </c>
      <c r="C228" t="s">
        <v>2</v>
      </c>
      <c r="D228" t="s">
        <v>3</v>
      </c>
      <c r="E228">
        <v>1071</v>
      </c>
      <c r="F228">
        <v>36</v>
      </c>
      <c r="H228">
        <v>12</v>
      </c>
      <c r="I228">
        <v>1119</v>
      </c>
    </row>
    <row r="229" spans="1:9" hidden="1" x14ac:dyDescent="0.25">
      <c r="A229">
        <v>2021</v>
      </c>
      <c r="B229" t="s">
        <v>24</v>
      </c>
      <c r="C229" t="s">
        <v>2</v>
      </c>
      <c r="D229" t="s">
        <v>1</v>
      </c>
      <c r="E229">
        <v>975</v>
      </c>
      <c r="F229">
        <v>54</v>
      </c>
      <c r="H229">
        <v>24</v>
      </c>
      <c r="I229">
        <v>1053</v>
      </c>
    </row>
    <row r="230" spans="1:9" hidden="1" x14ac:dyDescent="0.25">
      <c r="A230">
        <v>2021</v>
      </c>
      <c r="B230" t="s">
        <v>24</v>
      </c>
      <c r="C230" t="s">
        <v>1</v>
      </c>
      <c r="D230" t="s">
        <v>7</v>
      </c>
      <c r="E230">
        <v>1059</v>
      </c>
      <c r="F230">
        <v>24</v>
      </c>
      <c r="I230">
        <v>1083</v>
      </c>
    </row>
    <row r="231" spans="1:9" hidden="1" x14ac:dyDescent="0.25">
      <c r="A231">
        <v>2021</v>
      </c>
      <c r="B231" t="s">
        <v>24</v>
      </c>
      <c r="C231" t="s">
        <v>1</v>
      </c>
      <c r="D231" t="s">
        <v>6</v>
      </c>
      <c r="E231">
        <v>2013</v>
      </c>
      <c r="F231">
        <v>102</v>
      </c>
      <c r="H231">
        <v>42</v>
      </c>
      <c r="I231">
        <v>2157</v>
      </c>
    </row>
    <row r="232" spans="1:9" hidden="1" x14ac:dyDescent="0.25">
      <c r="A232">
        <v>2021</v>
      </c>
      <c r="B232" t="s">
        <v>24</v>
      </c>
      <c r="C232" t="s">
        <v>1</v>
      </c>
      <c r="D232" t="s">
        <v>5</v>
      </c>
      <c r="E232">
        <v>2283</v>
      </c>
      <c r="H232">
        <v>12</v>
      </c>
      <c r="I232">
        <v>2295</v>
      </c>
    </row>
    <row r="233" spans="1:9" hidden="1" x14ac:dyDescent="0.25">
      <c r="A233">
        <v>2021</v>
      </c>
      <c r="B233" t="s">
        <v>24</v>
      </c>
      <c r="C233" t="s">
        <v>1</v>
      </c>
      <c r="D233" t="s">
        <v>2</v>
      </c>
      <c r="E233">
        <v>975</v>
      </c>
      <c r="F233">
        <v>54</v>
      </c>
      <c r="H233">
        <v>24</v>
      </c>
      <c r="I233">
        <v>1053</v>
      </c>
    </row>
    <row r="234" spans="1:9" hidden="1" x14ac:dyDescent="0.25">
      <c r="A234">
        <v>2021</v>
      </c>
      <c r="B234" t="s">
        <v>25</v>
      </c>
      <c r="C234" t="s">
        <v>7</v>
      </c>
      <c r="D234" t="s">
        <v>6</v>
      </c>
      <c r="E234">
        <v>4935</v>
      </c>
      <c r="F234">
        <v>246</v>
      </c>
      <c r="H234">
        <v>138</v>
      </c>
      <c r="I234">
        <v>5319</v>
      </c>
    </row>
    <row r="235" spans="1:9" hidden="1" x14ac:dyDescent="0.25">
      <c r="A235">
        <v>2021</v>
      </c>
      <c r="B235" t="s">
        <v>25</v>
      </c>
      <c r="C235" t="s">
        <v>7</v>
      </c>
      <c r="D235" t="s">
        <v>5</v>
      </c>
      <c r="E235">
        <v>1914</v>
      </c>
      <c r="H235">
        <v>99</v>
      </c>
      <c r="I235">
        <v>2013</v>
      </c>
    </row>
    <row r="236" spans="1:9" hidden="1" x14ac:dyDescent="0.25">
      <c r="A236">
        <v>2021</v>
      </c>
      <c r="B236" t="s">
        <v>25</v>
      </c>
      <c r="C236" t="s">
        <v>7</v>
      </c>
      <c r="D236" t="s">
        <v>2</v>
      </c>
      <c r="E236">
        <v>1041</v>
      </c>
      <c r="H236">
        <v>30</v>
      </c>
      <c r="I236">
        <v>1071</v>
      </c>
    </row>
    <row r="237" spans="1:9" hidden="1" x14ac:dyDescent="0.25">
      <c r="A237">
        <v>2021</v>
      </c>
      <c r="B237" t="s">
        <v>25</v>
      </c>
      <c r="C237" t="s">
        <v>6</v>
      </c>
      <c r="D237" t="s">
        <v>7</v>
      </c>
      <c r="E237">
        <v>1836</v>
      </c>
      <c r="F237">
        <v>72</v>
      </c>
      <c r="H237">
        <v>90</v>
      </c>
      <c r="I237">
        <v>1998</v>
      </c>
    </row>
    <row r="238" spans="1:9" hidden="1" x14ac:dyDescent="0.25">
      <c r="A238">
        <v>2021</v>
      </c>
      <c r="B238" t="s">
        <v>25</v>
      </c>
      <c r="C238" t="s">
        <v>6</v>
      </c>
      <c r="D238" t="s">
        <v>5</v>
      </c>
      <c r="E238">
        <v>2079</v>
      </c>
      <c r="H238">
        <v>66</v>
      </c>
      <c r="I238">
        <v>2145</v>
      </c>
    </row>
    <row r="239" spans="1:9" hidden="1" x14ac:dyDescent="0.25">
      <c r="A239">
        <v>2021</v>
      </c>
      <c r="B239" t="s">
        <v>25</v>
      </c>
      <c r="C239" t="s">
        <v>6</v>
      </c>
      <c r="D239" t="s">
        <v>3</v>
      </c>
      <c r="E239">
        <v>3111</v>
      </c>
      <c r="F239">
        <v>132</v>
      </c>
      <c r="H239">
        <v>59</v>
      </c>
      <c r="I239">
        <v>3302</v>
      </c>
    </row>
    <row r="240" spans="1:9" hidden="1" x14ac:dyDescent="0.25">
      <c r="A240">
        <v>2021</v>
      </c>
      <c r="B240" t="s">
        <v>25</v>
      </c>
      <c r="C240" t="s">
        <v>6</v>
      </c>
      <c r="D240" t="s">
        <v>2</v>
      </c>
      <c r="E240">
        <v>2226</v>
      </c>
      <c r="F240">
        <v>18</v>
      </c>
      <c r="H240">
        <v>30</v>
      </c>
      <c r="I240">
        <v>2274</v>
      </c>
    </row>
    <row r="241" spans="1:9" hidden="1" x14ac:dyDescent="0.25">
      <c r="A241">
        <v>2021</v>
      </c>
      <c r="B241" t="s">
        <v>25</v>
      </c>
      <c r="C241" t="s">
        <v>6</v>
      </c>
      <c r="D241" t="s">
        <v>1</v>
      </c>
      <c r="E241">
        <v>2016</v>
      </c>
      <c r="F241">
        <v>104</v>
      </c>
      <c r="H241">
        <v>48</v>
      </c>
      <c r="I241">
        <v>2168</v>
      </c>
    </row>
    <row r="242" spans="1:9" hidden="1" x14ac:dyDescent="0.25">
      <c r="A242">
        <v>2021</v>
      </c>
      <c r="B242" t="s">
        <v>25</v>
      </c>
      <c r="C242" t="s">
        <v>5</v>
      </c>
      <c r="D242" t="s">
        <v>7</v>
      </c>
      <c r="E242">
        <v>2997</v>
      </c>
      <c r="H242">
        <v>123</v>
      </c>
      <c r="I242">
        <v>3120</v>
      </c>
    </row>
    <row r="243" spans="1:9" hidden="1" x14ac:dyDescent="0.25">
      <c r="A243">
        <v>2021</v>
      </c>
      <c r="B243" t="s">
        <v>25</v>
      </c>
      <c r="C243" t="s">
        <v>5</v>
      </c>
      <c r="D243" t="s">
        <v>6</v>
      </c>
      <c r="E243">
        <v>996</v>
      </c>
      <c r="H243">
        <v>42</v>
      </c>
      <c r="I243">
        <v>1038</v>
      </c>
    </row>
    <row r="244" spans="1:9" hidden="1" x14ac:dyDescent="0.25">
      <c r="A244">
        <v>2021</v>
      </c>
      <c r="B244" t="s">
        <v>25</v>
      </c>
      <c r="C244" t="s">
        <v>4</v>
      </c>
      <c r="D244" t="s">
        <v>2</v>
      </c>
      <c r="E244">
        <v>1131</v>
      </c>
      <c r="F244">
        <v>14</v>
      </c>
      <c r="H244">
        <v>6</v>
      </c>
      <c r="I244">
        <v>1151</v>
      </c>
    </row>
    <row r="245" spans="1:9" hidden="1" x14ac:dyDescent="0.25">
      <c r="A245">
        <v>2021</v>
      </c>
      <c r="B245" t="s">
        <v>25</v>
      </c>
      <c r="C245" t="s">
        <v>3</v>
      </c>
      <c r="D245" t="s">
        <v>6</v>
      </c>
      <c r="E245">
        <v>1026</v>
      </c>
      <c r="F245">
        <v>42</v>
      </c>
      <c r="H245">
        <v>23</v>
      </c>
      <c r="I245">
        <v>1091</v>
      </c>
    </row>
    <row r="246" spans="1:9" hidden="1" x14ac:dyDescent="0.25">
      <c r="A246">
        <v>2021</v>
      </c>
      <c r="B246" t="s">
        <v>25</v>
      </c>
      <c r="C246" t="s">
        <v>3</v>
      </c>
      <c r="D246" t="s">
        <v>2</v>
      </c>
      <c r="E246">
        <v>1200</v>
      </c>
      <c r="I246">
        <v>1200</v>
      </c>
    </row>
    <row r="247" spans="1:9" hidden="1" x14ac:dyDescent="0.25">
      <c r="A247">
        <v>2021</v>
      </c>
      <c r="B247" t="s">
        <v>25</v>
      </c>
      <c r="C247" t="s">
        <v>3</v>
      </c>
      <c r="D247" t="s">
        <v>1</v>
      </c>
      <c r="E247">
        <v>1077</v>
      </c>
      <c r="F247">
        <v>18</v>
      </c>
      <c r="H247">
        <v>18</v>
      </c>
      <c r="I247">
        <v>1113</v>
      </c>
    </row>
    <row r="248" spans="1:9" hidden="1" x14ac:dyDescent="0.25">
      <c r="A248">
        <v>2021</v>
      </c>
      <c r="B248" t="s">
        <v>25</v>
      </c>
      <c r="C248" t="s">
        <v>2</v>
      </c>
      <c r="D248" t="s">
        <v>7</v>
      </c>
      <c r="E248">
        <v>1149</v>
      </c>
      <c r="H248">
        <v>12</v>
      </c>
      <c r="I248">
        <v>1161</v>
      </c>
    </row>
    <row r="249" spans="1:9" hidden="1" x14ac:dyDescent="0.25">
      <c r="A249">
        <v>2021</v>
      </c>
      <c r="B249" t="s">
        <v>25</v>
      </c>
      <c r="C249" t="s">
        <v>2</v>
      </c>
      <c r="D249" t="s">
        <v>6</v>
      </c>
      <c r="E249">
        <v>3299</v>
      </c>
      <c r="F249">
        <v>32</v>
      </c>
      <c r="H249">
        <v>42</v>
      </c>
      <c r="I249">
        <v>3373</v>
      </c>
    </row>
    <row r="250" spans="1:9" hidden="1" x14ac:dyDescent="0.25">
      <c r="A250">
        <v>2021</v>
      </c>
      <c r="B250" t="s">
        <v>25</v>
      </c>
      <c r="C250" t="s">
        <v>2</v>
      </c>
      <c r="D250" t="s">
        <v>4</v>
      </c>
      <c r="E250">
        <v>1131</v>
      </c>
      <c r="F250">
        <v>14</v>
      </c>
      <c r="H250">
        <v>6</v>
      </c>
      <c r="I250">
        <v>1151</v>
      </c>
    </row>
    <row r="251" spans="1:9" hidden="1" x14ac:dyDescent="0.25">
      <c r="A251">
        <v>2021</v>
      </c>
      <c r="B251" t="s">
        <v>25</v>
      </c>
      <c r="C251" t="s">
        <v>2</v>
      </c>
      <c r="D251" t="s">
        <v>3</v>
      </c>
      <c r="E251">
        <v>1077</v>
      </c>
      <c r="F251">
        <v>18</v>
      </c>
      <c r="H251">
        <v>18</v>
      </c>
      <c r="I251">
        <v>1113</v>
      </c>
    </row>
    <row r="252" spans="1:9" hidden="1" x14ac:dyDescent="0.25">
      <c r="A252">
        <v>2021</v>
      </c>
      <c r="B252" t="s">
        <v>25</v>
      </c>
      <c r="C252" t="s">
        <v>1</v>
      </c>
      <c r="D252" t="s">
        <v>7</v>
      </c>
      <c r="E252">
        <v>1065</v>
      </c>
      <c r="F252">
        <v>90</v>
      </c>
      <c r="I252">
        <v>1155</v>
      </c>
    </row>
    <row r="253" spans="1:9" hidden="1" x14ac:dyDescent="0.25">
      <c r="A253">
        <v>2021</v>
      </c>
      <c r="B253" t="s">
        <v>25</v>
      </c>
      <c r="C253" t="s">
        <v>1</v>
      </c>
      <c r="D253" t="s">
        <v>6</v>
      </c>
      <c r="E253">
        <v>2028</v>
      </c>
      <c r="F253">
        <v>32</v>
      </c>
      <c r="H253">
        <v>66</v>
      </c>
      <c r="I253">
        <v>2126</v>
      </c>
    </row>
    <row r="254" spans="1:9" hidden="1" x14ac:dyDescent="0.25">
      <c r="A254">
        <v>2021</v>
      </c>
      <c r="B254" t="s">
        <v>26</v>
      </c>
      <c r="C254" t="s">
        <v>7</v>
      </c>
      <c r="D254" t="s">
        <v>6</v>
      </c>
      <c r="E254">
        <v>3672</v>
      </c>
      <c r="F254">
        <v>114</v>
      </c>
      <c r="H254">
        <v>192</v>
      </c>
      <c r="I254">
        <v>3978</v>
      </c>
    </row>
    <row r="255" spans="1:9" hidden="1" x14ac:dyDescent="0.25">
      <c r="A255">
        <v>2021</v>
      </c>
      <c r="B255" t="s">
        <v>26</v>
      </c>
      <c r="C255" t="s">
        <v>7</v>
      </c>
      <c r="D255" t="s">
        <v>4</v>
      </c>
      <c r="E255">
        <v>1005</v>
      </c>
      <c r="F255">
        <v>66</v>
      </c>
      <c r="H255">
        <v>18</v>
      </c>
      <c r="I255">
        <v>1089</v>
      </c>
    </row>
    <row r="256" spans="1:9" hidden="1" x14ac:dyDescent="0.25">
      <c r="A256">
        <v>2021</v>
      </c>
      <c r="B256" t="s">
        <v>26</v>
      </c>
      <c r="C256" t="s">
        <v>7</v>
      </c>
      <c r="D256" t="s">
        <v>1</v>
      </c>
      <c r="E256">
        <v>807</v>
      </c>
      <c r="F256">
        <v>112</v>
      </c>
      <c r="H256">
        <v>42</v>
      </c>
      <c r="I256">
        <v>961</v>
      </c>
    </row>
    <row r="257" spans="1:9" hidden="1" x14ac:dyDescent="0.25">
      <c r="A257">
        <v>2021</v>
      </c>
      <c r="B257" t="s">
        <v>26</v>
      </c>
      <c r="C257" t="s">
        <v>6</v>
      </c>
      <c r="D257" t="s">
        <v>7</v>
      </c>
      <c r="E257">
        <v>2475</v>
      </c>
      <c r="F257">
        <v>198</v>
      </c>
      <c r="H257">
        <v>168</v>
      </c>
      <c r="I257">
        <v>2841</v>
      </c>
    </row>
    <row r="258" spans="1:9" hidden="1" x14ac:dyDescent="0.25">
      <c r="A258">
        <v>2021</v>
      </c>
      <c r="B258" t="s">
        <v>26</v>
      </c>
      <c r="C258" t="s">
        <v>6</v>
      </c>
      <c r="D258" t="s">
        <v>5</v>
      </c>
      <c r="E258">
        <v>927</v>
      </c>
      <c r="H258">
        <v>60</v>
      </c>
      <c r="I258">
        <v>987</v>
      </c>
    </row>
    <row r="259" spans="1:9" hidden="1" x14ac:dyDescent="0.25">
      <c r="A259">
        <v>2021</v>
      </c>
      <c r="B259" t="s">
        <v>26</v>
      </c>
      <c r="C259" t="s">
        <v>6</v>
      </c>
      <c r="D259" t="s">
        <v>3</v>
      </c>
      <c r="E259">
        <v>2100</v>
      </c>
      <c r="F259">
        <v>126</v>
      </c>
      <c r="H259">
        <v>24</v>
      </c>
      <c r="I259">
        <v>2250</v>
      </c>
    </row>
    <row r="260" spans="1:9" hidden="1" x14ac:dyDescent="0.25">
      <c r="A260">
        <v>2021</v>
      </c>
      <c r="B260" t="s">
        <v>26</v>
      </c>
      <c r="C260" t="s">
        <v>6</v>
      </c>
      <c r="D260" t="s">
        <v>2</v>
      </c>
      <c r="E260">
        <v>3572</v>
      </c>
      <c r="F260">
        <v>178</v>
      </c>
      <c r="H260">
        <v>186</v>
      </c>
      <c r="I260">
        <v>3936</v>
      </c>
    </row>
    <row r="261" spans="1:9" hidden="1" x14ac:dyDescent="0.25">
      <c r="A261">
        <v>2021</v>
      </c>
      <c r="B261" t="s">
        <v>26</v>
      </c>
      <c r="C261" t="s">
        <v>6</v>
      </c>
      <c r="D261" t="s">
        <v>1</v>
      </c>
      <c r="E261">
        <v>3263</v>
      </c>
      <c r="F261">
        <v>98</v>
      </c>
      <c r="H261">
        <v>30</v>
      </c>
      <c r="I261">
        <v>3391</v>
      </c>
    </row>
    <row r="262" spans="1:9" hidden="1" x14ac:dyDescent="0.25">
      <c r="A262">
        <v>2021</v>
      </c>
      <c r="B262" t="s">
        <v>26</v>
      </c>
      <c r="C262" t="s">
        <v>5</v>
      </c>
      <c r="D262" t="s">
        <v>6</v>
      </c>
      <c r="E262">
        <v>927</v>
      </c>
      <c r="H262">
        <v>60</v>
      </c>
      <c r="I262">
        <v>987</v>
      </c>
    </row>
    <row r="263" spans="1:9" hidden="1" x14ac:dyDescent="0.25">
      <c r="A263">
        <v>2021</v>
      </c>
      <c r="B263" t="s">
        <v>26</v>
      </c>
      <c r="C263" t="s">
        <v>4</v>
      </c>
      <c r="D263" t="s">
        <v>3</v>
      </c>
      <c r="E263">
        <v>1005</v>
      </c>
      <c r="F263">
        <v>66</v>
      </c>
      <c r="H263">
        <v>18</v>
      </c>
      <c r="I263">
        <v>1089</v>
      </c>
    </row>
    <row r="264" spans="1:9" hidden="1" x14ac:dyDescent="0.25">
      <c r="A264">
        <v>2021</v>
      </c>
      <c r="B264" t="s">
        <v>26</v>
      </c>
      <c r="C264" t="s">
        <v>3</v>
      </c>
      <c r="D264" t="s">
        <v>7</v>
      </c>
      <c r="E264">
        <v>1005</v>
      </c>
      <c r="F264">
        <v>66</v>
      </c>
      <c r="H264">
        <v>18</v>
      </c>
      <c r="I264">
        <v>1089</v>
      </c>
    </row>
    <row r="265" spans="1:9" hidden="1" x14ac:dyDescent="0.25">
      <c r="A265">
        <v>2021</v>
      </c>
      <c r="B265" t="s">
        <v>26</v>
      </c>
      <c r="C265" t="s">
        <v>3</v>
      </c>
      <c r="D265" t="s">
        <v>6</v>
      </c>
      <c r="E265">
        <v>2985</v>
      </c>
      <c r="F265">
        <v>216</v>
      </c>
      <c r="H265">
        <v>60</v>
      </c>
      <c r="I265">
        <v>3261</v>
      </c>
    </row>
    <row r="266" spans="1:9" hidden="1" x14ac:dyDescent="0.25">
      <c r="A266">
        <v>2021</v>
      </c>
      <c r="B266" t="s">
        <v>26</v>
      </c>
      <c r="C266" t="s">
        <v>2</v>
      </c>
      <c r="D266" t="s">
        <v>7</v>
      </c>
      <c r="E266">
        <v>2040</v>
      </c>
      <c r="H266">
        <v>66</v>
      </c>
      <c r="I266">
        <v>2106</v>
      </c>
    </row>
    <row r="267" spans="1:9" hidden="1" x14ac:dyDescent="0.25">
      <c r="A267">
        <v>2021</v>
      </c>
      <c r="B267" t="s">
        <v>26</v>
      </c>
      <c r="C267" t="s">
        <v>2</v>
      </c>
      <c r="D267" t="s">
        <v>6</v>
      </c>
      <c r="E267">
        <v>1532</v>
      </c>
      <c r="F267">
        <v>178</v>
      </c>
      <c r="H267">
        <v>120</v>
      </c>
      <c r="I267">
        <v>1830</v>
      </c>
    </row>
    <row r="268" spans="1:9" hidden="1" x14ac:dyDescent="0.25">
      <c r="A268">
        <v>2021</v>
      </c>
      <c r="B268" t="s">
        <v>26</v>
      </c>
      <c r="C268" t="s">
        <v>1</v>
      </c>
      <c r="D268" t="s">
        <v>7</v>
      </c>
      <c r="E268">
        <v>807</v>
      </c>
      <c r="F268">
        <v>112</v>
      </c>
      <c r="H268">
        <v>42</v>
      </c>
      <c r="I268">
        <v>961</v>
      </c>
    </row>
    <row r="269" spans="1:9" hidden="1" x14ac:dyDescent="0.25">
      <c r="A269">
        <v>2021</v>
      </c>
      <c r="B269" t="s">
        <v>26</v>
      </c>
      <c r="C269" t="s">
        <v>1</v>
      </c>
      <c r="D269" t="s">
        <v>6</v>
      </c>
      <c r="E269">
        <v>2205</v>
      </c>
      <c r="F269">
        <v>66</v>
      </c>
      <c r="H269">
        <v>18</v>
      </c>
      <c r="I269">
        <v>2289</v>
      </c>
    </row>
    <row r="270" spans="1:9" hidden="1" x14ac:dyDescent="0.25">
      <c r="A270">
        <v>2021</v>
      </c>
      <c r="B270" t="s">
        <v>26</v>
      </c>
      <c r="C270" t="s">
        <v>1</v>
      </c>
      <c r="D270" t="s">
        <v>2</v>
      </c>
      <c r="E270">
        <v>1058</v>
      </c>
      <c r="F270">
        <v>32</v>
      </c>
      <c r="H270">
        <v>12</v>
      </c>
      <c r="I270">
        <v>1102</v>
      </c>
    </row>
    <row r="271" spans="1:9" hidden="1" x14ac:dyDescent="0.25">
      <c r="A271">
        <v>2022</v>
      </c>
      <c r="B271" t="s">
        <v>15</v>
      </c>
      <c r="C271" t="s">
        <v>7</v>
      </c>
      <c r="D271" t="s">
        <v>6</v>
      </c>
      <c r="E271">
        <v>4710</v>
      </c>
      <c r="F271">
        <v>90</v>
      </c>
      <c r="H271">
        <v>232</v>
      </c>
      <c r="I271">
        <v>5032</v>
      </c>
    </row>
    <row r="272" spans="1:9" hidden="1" x14ac:dyDescent="0.25">
      <c r="A272">
        <v>2022</v>
      </c>
      <c r="B272" t="s">
        <v>15</v>
      </c>
      <c r="C272" t="s">
        <v>7</v>
      </c>
      <c r="D272" t="s">
        <v>1</v>
      </c>
      <c r="E272">
        <v>1173</v>
      </c>
      <c r="I272">
        <v>1173</v>
      </c>
    </row>
    <row r="273" spans="1:9" hidden="1" x14ac:dyDescent="0.25">
      <c r="A273">
        <v>2022</v>
      </c>
      <c r="B273" t="s">
        <v>15</v>
      </c>
      <c r="C273" t="s">
        <v>6</v>
      </c>
      <c r="D273" t="s">
        <v>7</v>
      </c>
      <c r="E273">
        <v>1485</v>
      </c>
      <c r="F273">
        <v>54</v>
      </c>
      <c r="H273">
        <v>172</v>
      </c>
      <c r="I273">
        <v>1711</v>
      </c>
    </row>
    <row r="274" spans="1:9" hidden="1" x14ac:dyDescent="0.25">
      <c r="A274">
        <v>2022</v>
      </c>
      <c r="B274" t="s">
        <v>15</v>
      </c>
      <c r="C274" t="s">
        <v>6</v>
      </c>
      <c r="D274" t="s">
        <v>5</v>
      </c>
      <c r="E274">
        <v>1947</v>
      </c>
      <c r="H274">
        <v>96</v>
      </c>
      <c r="I274">
        <v>2043</v>
      </c>
    </row>
    <row r="275" spans="1:9" hidden="1" x14ac:dyDescent="0.25">
      <c r="A275">
        <v>2022</v>
      </c>
      <c r="B275" t="s">
        <v>15</v>
      </c>
      <c r="C275" t="s">
        <v>6</v>
      </c>
      <c r="D275" t="s">
        <v>4</v>
      </c>
      <c r="E275">
        <v>786</v>
      </c>
      <c r="F275">
        <v>94</v>
      </c>
      <c r="H275">
        <v>60</v>
      </c>
      <c r="I275">
        <v>940</v>
      </c>
    </row>
    <row r="276" spans="1:9" hidden="1" x14ac:dyDescent="0.25">
      <c r="A276">
        <v>2022</v>
      </c>
      <c r="B276" t="s">
        <v>15</v>
      </c>
      <c r="C276" t="s">
        <v>6</v>
      </c>
      <c r="D276" t="s">
        <v>3</v>
      </c>
      <c r="E276">
        <v>3438</v>
      </c>
      <c r="H276">
        <v>24</v>
      </c>
      <c r="I276">
        <v>3462</v>
      </c>
    </row>
    <row r="277" spans="1:9" hidden="1" x14ac:dyDescent="0.25">
      <c r="A277">
        <v>2022</v>
      </c>
      <c r="B277" t="s">
        <v>15</v>
      </c>
      <c r="C277" t="s">
        <v>6</v>
      </c>
      <c r="D277" t="s">
        <v>2</v>
      </c>
      <c r="E277">
        <v>903</v>
      </c>
      <c r="H277">
        <v>60</v>
      </c>
      <c r="I277">
        <v>963</v>
      </c>
    </row>
    <row r="278" spans="1:9" hidden="1" x14ac:dyDescent="0.25">
      <c r="A278">
        <v>2022</v>
      </c>
      <c r="B278" t="s">
        <v>15</v>
      </c>
      <c r="C278" t="s">
        <v>6</v>
      </c>
      <c r="D278" t="s">
        <v>1</v>
      </c>
      <c r="E278">
        <v>2232</v>
      </c>
      <c r="F278">
        <v>24</v>
      </c>
      <c r="H278">
        <v>24</v>
      </c>
      <c r="I278">
        <v>2280</v>
      </c>
    </row>
    <row r="279" spans="1:9" hidden="1" x14ac:dyDescent="0.25">
      <c r="A279">
        <v>2022</v>
      </c>
      <c r="B279" t="s">
        <v>15</v>
      </c>
      <c r="C279" t="s">
        <v>5</v>
      </c>
      <c r="D279" t="s">
        <v>7</v>
      </c>
      <c r="E279">
        <v>1173</v>
      </c>
      <c r="I279">
        <v>1173</v>
      </c>
    </row>
    <row r="280" spans="1:9" hidden="1" x14ac:dyDescent="0.25">
      <c r="A280">
        <v>2022</v>
      </c>
      <c r="B280" t="s">
        <v>15</v>
      </c>
      <c r="C280" t="s">
        <v>5</v>
      </c>
      <c r="D280" t="s">
        <v>6</v>
      </c>
      <c r="E280">
        <v>975</v>
      </c>
      <c r="H280">
        <v>48</v>
      </c>
      <c r="I280">
        <v>1023</v>
      </c>
    </row>
    <row r="281" spans="1:9" hidden="1" x14ac:dyDescent="0.25">
      <c r="A281">
        <v>2022</v>
      </c>
      <c r="B281" t="s">
        <v>15</v>
      </c>
      <c r="C281" t="s">
        <v>5</v>
      </c>
      <c r="D281" t="s">
        <v>2</v>
      </c>
      <c r="E281">
        <v>903</v>
      </c>
      <c r="H281">
        <v>60</v>
      </c>
      <c r="I281">
        <v>963</v>
      </c>
    </row>
    <row r="282" spans="1:9" hidden="1" x14ac:dyDescent="0.25">
      <c r="A282">
        <v>2022</v>
      </c>
      <c r="B282" t="s">
        <v>15</v>
      </c>
      <c r="C282" t="s">
        <v>4</v>
      </c>
      <c r="D282" t="s">
        <v>6</v>
      </c>
      <c r="E282">
        <v>786</v>
      </c>
      <c r="F282">
        <v>94</v>
      </c>
      <c r="H282">
        <v>60</v>
      </c>
      <c r="I282">
        <v>940</v>
      </c>
    </row>
    <row r="283" spans="1:9" hidden="1" x14ac:dyDescent="0.25">
      <c r="A283">
        <v>2022</v>
      </c>
      <c r="B283" t="s">
        <v>15</v>
      </c>
      <c r="C283" t="s">
        <v>3</v>
      </c>
      <c r="D283" t="s">
        <v>7</v>
      </c>
      <c r="E283">
        <v>1086</v>
      </c>
      <c r="H283">
        <v>24</v>
      </c>
      <c r="I283">
        <v>1110</v>
      </c>
    </row>
    <row r="284" spans="1:9" hidden="1" x14ac:dyDescent="0.25">
      <c r="A284">
        <v>2022</v>
      </c>
      <c r="B284" t="s">
        <v>15</v>
      </c>
      <c r="C284" t="s">
        <v>3</v>
      </c>
      <c r="D284" t="s">
        <v>6</v>
      </c>
      <c r="E284">
        <v>1200</v>
      </c>
      <c r="I284">
        <v>1200</v>
      </c>
    </row>
    <row r="285" spans="1:9" hidden="1" x14ac:dyDescent="0.25">
      <c r="A285">
        <v>2022</v>
      </c>
      <c r="B285" t="s">
        <v>15</v>
      </c>
      <c r="C285" t="s">
        <v>3</v>
      </c>
      <c r="D285" t="s">
        <v>2</v>
      </c>
      <c r="E285">
        <v>1152</v>
      </c>
      <c r="I285">
        <v>1152</v>
      </c>
    </row>
    <row r="286" spans="1:9" hidden="1" x14ac:dyDescent="0.25">
      <c r="A286">
        <v>2022</v>
      </c>
      <c r="B286" t="s">
        <v>15</v>
      </c>
      <c r="C286" t="s">
        <v>3</v>
      </c>
      <c r="D286" t="s">
        <v>1</v>
      </c>
      <c r="E286">
        <v>1050</v>
      </c>
      <c r="F286">
        <v>36</v>
      </c>
      <c r="H286">
        <v>6</v>
      </c>
      <c r="I286">
        <v>1092</v>
      </c>
    </row>
    <row r="287" spans="1:9" hidden="1" x14ac:dyDescent="0.25">
      <c r="A287">
        <v>2022</v>
      </c>
      <c r="B287" t="s">
        <v>15</v>
      </c>
      <c r="C287" t="s">
        <v>2</v>
      </c>
      <c r="D287" t="s">
        <v>6</v>
      </c>
      <c r="E287">
        <v>2055</v>
      </c>
      <c r="H287">
        <v>60</v>
      </c>
      <c r="I287">
        <v>2115</v>
      </c>
    </row>
    <row r="288" spans="1:9" hidden="1" x14ac:dyDescent="0.25">
      <c r="A288">
        <v>2022</v>
      </c>
      <c r="B288" t="s">
        <v>15</v>
      </c>
      <c r="C288" t="s">
        <v>2</v>
      </c>
      <c r="D288" t="s">
        <v>5</v>
      </c>
      <c r="E288">
        <v>903</v>
      </c>
      <c r="H288">
        <v>60</v>
      </c>
      <c r="I288">
        <v>963</v>
      </c>
    </row>
    <row r="289" spans="1:9" hidden="1" x14ac:dyDescent="0.25">
      <c r="A289">
        <v>2022</v>
      </c>
      <c r="B289" t="s">
        <v>15</v>
      </c>
      <c r="C289" t="s">
        <v>2</v>
      </c>
      <c r="D289" t="s">
        <v>3</v>
      </c>
      <c r="E289">
        <v>1050</v>
      </c>
      <c r="F289">
        <v>36</v>
      </c>
      <c r="H289">
        <v>6</v>
      </c>
      <c r="I289">
        <v>1092</v>
      </c>
    </row>
    <row r="290" spans="1:9" hidden="1" x14ac:dyDescent="0.25">
      <c r="A290">
        <v>2022</v>
      </c>
      <c r="B290" t="s">
        <v>15</v>
      </c>
      <c r="C290" t="s">
        <v>1</v>
      </c>
      <c r="D290" t="s">
        <v>7</v>
      </c>
      <c r="E290">
        <v>1032</v>
      </c>
      <c r="F290">
        <v>24</v>
      </c>
      <c r="H290">
        <v>24</v>
      </c>
      <c r="I290">
        <v>1080</v>
      </c>
    </row>
    <row r="291" spans="1:9" hidden="1" x14ac:dyDescent="0.25">
      <c r="A291">
        <v>2022</v>
      </c>
      <c r="B291" t="s">
        <v>15</v>
      </c>
      <c r="C291" t="s">
        <v>1</v>
      </c>
      <c r="D291" t="s">
        <v>6</v>
      </c>
      <c r="E291">
        <v>1200</v>
      </c>
      <c r="I291">
        <v>1200</v>
      </c>
    </row>
    <row r="292" spans="1:9" hidden="1" x14ac:dyDescent="0.25">
      <c r="A292">
        <v>2022</v>
      </c>
      <c r="B292" t="s">
        <v>15</v>
      </c>
      <c r="C292" t="s">
        <v>1</v>
      </c>
      <c r="D292" t="s">
        <v>5</v>
      </c>
      <c r="E292">
        <v>1173</v>
      </c>
      <c r="I292">
        <v>1173</v>
      </c>
    </row>
    <row r="293" spans="1:9" hidden="1" x14ac:dyDescent="0.25">
      <c r="A293">
        <v>2022</v>
      </c>
      <c r="B293" t="s">
        <v>15</v>
      </c>
      <c r="C293" t="s">
        <v>1</v>
      </c>
      <c r="D293" t="s">
        <v>2</v>
      </c>
      <c r="E293">
        <v>1050</v>
      </c>
      <c r="F293">
        <v>36</v>
      </c>
      <c r="H293">
        <v>6</v>
      </c>
      <c r="I293">
        <v>1092</v>
      </c>
    </row>
    <row r="294" spans="1:9" hidden="1" x14ac:dyDescent="0.25">
      <c r="A294">
        <v>2022</v>
      </c>
      <c r="B294" t="s">
        <v>16</v>
      </c>
      <c r="C294" t="s">
        <v>7</v>
      </c>
      <c r="D294" t="s">
        <v>6</v>
      </c>
      <c r="E294">
        <v>3233</v>
      </c>
      <c r="F294">
        <v>162</v>
      </c>
      <c r="H294">
        <v>18</v>
      </c>
      <c r="I294">
        <v>3413</v>
      </c>
    </row>
    <row r="295" spans="1:9" hidden="1" x14ac:dyDescent="0.25">
      <c r="A295">
        <v>2022</v>
      </c>
      <c r="B295" t="s">
        <v>16</v>
      </c>
      <c r="C295" t="s">
        <v>7</v>
      </c>
      <c r="D295" t="s">
        <v>2</v>
      </c>
      <c r="E295">
        <v>1631</v>
      </c>
      <c r="F295">
        <v>42</v>
      </c>
      <c r="H295">
        <v>132</v>
      </c>
      <c r="I295">
        <v>1805</v>
      </c>
    </row>
    <row r="296" spans="1:9" hidden="1" x14ac:dyDescent="0.25">
      <c r="A296">
        <v>2022</v>
      </c>
      <c r="B296" t="s">
        <v>16</v>
      </c>
      <c r="C296" t="s">
        <v>7</v>
      </c>
      <c r="D296" t="s">
        <v>1</v>
      </c>
      <c r="E296">
        <v>1930</v>
      </c>
      <c r="F296">
        <v>149</v>
      </c>
      <c r="H296">
        <v>6</v>
      </c>
      <c r="I296">
        <v>2085</v>
      </c>
    </row>
    <row r="297" spans="1:9" hidden="1" x14ac:dyDescent="0.25">
      <c r="A297">
        <v>2022</v>
      </c>
      <c r="B297" t="s">
        <v>16</v>
      </c>
      <c r="C297" t="s">
        <v>6</v>
      </c>
      <c r="D297" t="s">
        <v>7</v>
      </c>
      <c r="E297">
        <v>2040</v>
      </c>
      <c r="F297">
        <v>60</v>
      </c>
      <c r="H297">
        <v>48</v>
      </c>
      <c r="I297">
        <v>2148</v>
      </c>
    </row>
    <row r="298" spans="1:9" hidden="1" x14ac:dyDescent="0.25">
      <c r="A298">
        <v>2022</v>
      </c>
      <c r="B298" t="s">
        <v>16</v>
      </c>
      <c r="C298" t="s">
        <v>6</v>
      </c>
      <c r="D298" t="s">
        <v>5</v>
      </c>
      <c r="E298">
        <v>2109</v>
      </c>
      <c r="H298">
        <v>60</v>
      </c>
      <c r="I298">
        <v>2169</v>
      </c>
    </row>
    <row r="299" spans="1:9" hidden="1" x14ac:dyDescent="0.25">
      <c r="A299">
        <v>2022</v>
      </c>
      <c r="B299" t="s">
        <v>16</v>
      </c>
      <c r="C299" t="s">
        <v>6</v>
      </c>
      <c r="D299" t="s">
        <v>3</v>
      </c>
      <c r="E299">
        <v>4144</v>
      </c>
      <c r="F299">
        <v>88</v>
      </c>
      <c r="H299">
        <v>90</v>
      </c>
      <c r="I299">
        <v>4322</v>
      </c>
    </row>
    <row r="300" spans="1:9" hidden="1" x14ac:dyDescent="0.25">
      <c r="A300">
        <v>2022</v>
      </c>
      <c r="B300" t="s">
        <v>16</v>
      </c>
      <c r="C300" t="s">
        <v>6</v>
      </c>
      <c r="D300" t="s">
        <v>2</v>
      </c>
      <c r="E300">
        <v>1100</v>
      </c>
      <c r="H300">
        <v>18</v>
      </c>
      <c r="I300">
        <v>1118</v>
      </c>
    </row>
    <row r="301" spans="1:9" hidden="1" x14ac:dyDescent="0.25">
      <c r="A301">
        <v>2022</v>
      </c>
      <c r="B301" t="s">
        <v>16</v>
      </c>
      <c r="C301" t="s">
        <v>6</v>
      </c>
      <c r="D301" t="s">
        <v>1</v>
      </c>
      <c r="E301">
        <v>3288</v>
      </c>
      <c r="F301">
        <v>48</v>
      </c>
      <c r="H301">
        <v>54</v>
      </c>
      <c r="I301">
        <v>3390</v>
      </c>
    </row>
    <row r="302" spans="1:9" hidden="1" x14ac:dyDescent="0.25">
      <c r="A302">
        <v>2022</v>
      </c>
      <c r="B302" t="s">
        <v>16</v>
      </c>
      <c r="C302" t="s">
        <v>5</v>
      </c>
      <c r="D302" t="s">
        <v>6</v>
      </c>
      <c r="E302">
        <v>972</v>
      </c>
      <c r="H302">
        <v>48</v>
      </c>
      <c r="I302">
        <v>1020</v>
      </c>
    </row>
    <row r="303" spans="1:9" hidden="1" x14ac:dyDescent="0.25">
      <c r="A303">
        <v>2022</v>
      </c>
      <c r="B303" t="s">
        <v>16</v>
      </c>
      <c r="C303" t="s">
        <v>5</v>
      </c>
      <c r="D303" t="s">
        <v>2</v>
      </c>
      <c r="E303">
        <v>1200</v>
      </c>
      <c r="I303">
        <v>1200</v>
      </c>
    </row>
    <row r="304" spans="1:9" hidden="1" x14ac:dyDescent="0.25">
      <c r="A304">
        <v>2022</v>
      </c>
      <c r="B304" t="s">
        <v>16</v>
      </c>
      <c r="C304" t="s">
        <v>3</v>
      </c>
      <c r="D304" t="s">
        <v>7</v>
      </c>
      <c r="E304">
        <v>1107</v>
      </c>
      <c r="F304">
        <v>12</v>
      </c>
      <c r="H304">
        <v>12</v>
      </c>
      <c r="I304">
        <v>1131</v>
      </c>
    </row>
    <row r="305" spans="1:9" hidden="1" x14ac:dyDescent="0.25">
      <c r="A305">
        <v>2022</v>
      </c>
      <c r="B305" t="s">
        <v>16</v>
      </c>
      <c r="C305" t="s">
        <v>3</v>
      </c>
      <c r="D305" t="s">
        <v>6</v>
      </c>
      <c r="E305">
        <v>1125</v>
      </c>
      <c r="H305">
        <v>18</v>
      </c>
      <c r="I305">
        <v>1143</v>
      </c>
    </row>
    <row r="306" spans="1:9" hidden="1" x14ac:dyDescent="0.25">
      <c r="A306">
        <v>2022</v>
      </c>
      <c r="B306" t="s">
        <v>16</v>
      </c>
      <c r="C306" t="s">
        <v>3</v>
      </c>
      <c r="D306" t="s">
        <v>2</v>
      </c>
      <c r="E306">
        <v>1912</v>
      </c>
      <c r="F306">
        <v>76</v>
      </c>
      <c r="H306">
        <v>60</v>
      </c>
      <c r="I306">
        <v>2048</v>
      </c>
    </row>
    <row r="307" spans="1:9" hidden="1" x14ac:dyDescent="0.25">
      <c r="A307">
        <v>2022</v>
      </c>
      <c r="B307" t="s">
        <v>16</v>
      </c>
      <c r="C307" t="s">
        <v>2</v>
      </c>
      <c r="D307" t="s">
        <v>7</v>
      </c>
      <c r="E307">
        <v>1100</v>
      </c>
      <c r="H307">
        <v>18</v>
      </c>
      <c r="I307">
        <v>1118</v>
      </c>
    </row>
    <row r="308" spans="1:9" hidden="1" x14ac:dyDescent="0.25">
      <c r="A308">
        <v>2022</v>
      </c>
      <c r="B308" t="s">
        <v>16</v>
      </c>
      <c r="C308" t="s">
        <v>2</v>
      </c>
      <c r="D308" t="s">
        <v>6</v>
      </c>
      <c r="E308">
        <v>4042</v>
      </c>
      <c r="F308">
        <v>76</v>
      </c>
      <c r="H308">
        <v>108</v>
      </c>
      <c r="I308">
        <v>4226</v>
      </c>
    </row>
    <row r="309" spans="1:9" hidden="1" x14ac:dyDescent="0.25">
      <c r="A309">
        <v>2022</v>
      </c>
      <c r="B309" t="s">
        <v>16</v>
      </c>
      <c r="C309" t="s">
        <v>2</v>
      </c>
      <c r="D309" t="s">
        <v>3</v>
      </c>
      <c r="E309">
        <v>1070</v>
      </c>
      <c r="F309">
        <v>18</v>
      </c>
      <c r="H309">
        <v>18</v>
      </c>
      <c r="I309">
        <v>1106</v>
      </c>
    </row>
    <row r="310" spans="1:9" hidden="1" x14ac:dyDescent="0.25">
      <c r="A310">
        <v>2022</v>
      </c>
      <c r="B310" t="s">
        <v>16</v>
      </c>
      <c r="C310" t="s">
        <v>1</v>
      </c>
      <c r="D310" t="s">
        <v>7</v>
      </c>
      <c r="E310">
        <v>1930</v>
      </c>
      <c r="F310">
        <v>792</v>
      </c>
      <c r="H310">
        <v>6</v>
      </c>
      <c r="I310">
        <v>2728</v>
      </c>
    </row>
    <row r="311" spans="1:9" hidden="1" x14ac:dyDescent="0.25">
      <c r="A311">
        <v>2022</v>
      </c>
      <c r="B311" t="s">
        <v>16</v>
      </c>
      <c r="C311" t="s">
        <v>1</v>
      </c>
      <c r="D311" t="s">
        <v>6</v>
      </c>
      <c r="E311">
        <v>3288</v>
      </c>
      <c r="F311">
        <v>48</v>
      </c>
      <c r="H311">
        <v>54</v>
      </c>
      <c r="I311">
        <v>3390</v>
      </c>
    </row>
    <row r="312" spans="1:9" hidden="1" x14ac:dyDescent="0.25">
      <c r="A312">
        <v>2022</v>
      </c>
      <c r="B312" t="s">
        <v>17</v>
      </c>
      <c r="C312" t="s">
        <v>7</v>
      </c>
      <c r="D312" t="s">
        <v>6</v>
      </c>
      <c r="E312">
        <v>4869</v>
      </c>
      <c r="F312">
        <v>116</v>
      </c>
      <c r="H312">
        <v>186</v>
      </c>
      <c r="I312">
        <v>5171</v>
      </c>
    </row>
    <row r="313" spans="1:9" hidden="1" x14ac:dyDescent="0.25">
      <c r="A313">
        <v>2022</v>
      </c>
      <c r="B313" t="s">
        <v>17</v>
      </c>
      <c r="C313" t="s">
        <v>7</v>
      </c>
      <c r="D313" t="s">
        <v>3</v>
      </c>
      <c r="E313">
        <v>1098</v>
      </c>
      <c r="F313">
        <v>54</v>
      </c>
      <c r="I313">
        <v>1152</v>
      </c>
    </row>
    <row r="314" spans="1:9" hidden="1" x14ac:dyDescent="0.25">
      <c r="A314">
        <v>2022</v>
      </c>
      <c r="B314" t="s">
        <v>17</v>
      </c>
      <c r="C314" t="s">
        <v>7</v>
      </c>
      <c r="D314" t="s">
        <v>1</v>
      </c>
      <c r="E314">
        <v>879</v>
      </c>
      <c r="F314">
        <v>60</v>
      </c>
      <c r="H314">
        <v>42</v>
      </c>
      <c r="I314">
        <v>981</v>
      </c>
    </row>
    <row r="315" spans="1:9" hidden="1" x14ac:dyDescent="0.25">
      <c r="A315">
        <v>2022</v>
      </c>
      <c r="B315" t="s">
        <v>17</v>
      </c>
      <c r="C315" t="s">
        <v>6</v>
      </c>
      <c r="D315" t="s">
        <v>7</v>
      </c>
      <c r="E315">
        <v>1785</v>
      </c>
      <c r="F315">
        <v>182</v>
      </c>
      <c r="H315">
        <v>60</v>
      </c>
      <c r="I315">
        <v>2027</v>
      </c>
    </row>
    <row r="316" spans="1:9" hidden="1" x14ac:dyDescent="0.25">
      <c r="A316">
        <v>2022</v>
      </c>
      <c r="B316" t="s">
        <v>17</v>
      </c>
      <c r="C316" t="s">
        <v>6</v>
      </c>
      <c r="D316" t="s">
        <v>5</v>
      </c>
      <c r="E316">
        <v>3096</v>
      </c>
      <c r="F316">
        <v>0</v>
      </c>
      <c r="H316">
        <v>90</v>
      </c>
      <c r="I316">
        <v>3186</v>
      </c>
    </row>
    <row r="317" spans="1:9" hidden="1" x14ac:dyDescent="0.25">
      <c r="A317">
        <v>2022</v>
      </c>
      <c r="B317" t="s">
        <v>17</v>
      </c>
      <c r="C317" t="s">
        <v>6</v>
      </c>
      <c r="D317" t="s">
        <v>2</v>
      </c>
      <c r="E317">
        <v>2020</v>
      </c>
      <c r="F317">
        <v>42</v>
      </c>
      <c r="H317">
        <v>54</v>
      </c>
      <c r="I317">
        <v>2116</v>
      </c>
    </row>
    <row r="318" spans="1:9" hidden="1" x14ac:dyDescent="0.25">
      <c r="A318">
        <v>2022</v>
      </c>
      <c r="B318" t="s">
        <v>17</v>
      </c>
      <c r="C318" t="s">
        <v>6</v>
      </c>
      <c r="D318" t="s">
        <v>1</v>
      </c>
      <c r="E318">
        <v>3360</v>
      </c>
      <c r="F318">
        <v>68</v>
      </c>
      <c r="H318">
        <v>30</v>
      </c>
      <c r="I318">
        <v>3458</v>
      </c>
    </row>
    <row r="319" spans="1:9" hidden="1" x14ac:dyDescent="0.25">
      <c r="A319">
        <v>2022</v>
      </c>
      <c r="B319" t="s">
        <v>17</v>
      </c>
      <c r="C319" t="s">
        <v>5</v>
      </c>
      <c r="D319" t="s">
        <v>7</v>
      </c>
      <c r="E319">
        <v>1905</v>
      </c>
      <c r="H319">
        <v>102</v>
      </c>
      <c r="I319">
        <v>2007</v>
      </c>
    </row>
    <row r="320" spans="1:9" hidden="1" x14ac:dyDescent="0.25">
      <c r="A320">
        <v>2022</v>
      </c>
      <c r="B320" t="s">
        <v>17</v>
      </c>
      <c r="C320" t="s">
        <v>5</v>
      </c>
      <c r="D320" t="s">
        <v>6</v>
      </c>
      <c r="E320">
        <v>1200</v>
      </c>
      <c r="I320">
        <v>1200</v>
      </c>
    </row>
    <row r="321" spans="1:9" hidden="1" x14ac:dyDescent="0.25">
      <c r="A321">
        <v>2022</v>
      </c>
      <c r="B321" t="s">
        <v>17</v>
      </c>
      <c r="C321" t="s">
        <v>4</v>
      </c>
      <c r="D321" t="s">
        <v>2</v>
      </c>
      <c r="E321">
        <v>2220</v>
      </c>
      <c r="F321">
        <v>23</v>
      </c>
      <c r="H321">
        <v>26</v>
      </c>
      <c r="I321">
        <v>2269</v>
      </c>
    </row>
    <row r="322" spans="1:9" hidden="1" x14ac:dyDescent="0.25">
      <c r="A322">
        <v>2022</v>
      </c>
      <c r="B322" t="s">
        <v>17</v>
      </c>
      <c r="C322" t="s">
        <v>3</v>
      </c>
      <c r="D322" t="s">
        <v>4</v>
      </c>
      <c r="E322">
        <v>1070</v>
      </c>
      <c r="F322">
        <v>18</v>
      </c>
      <c r="H322">
        <v>18</v>
      </c>
      <c r="I322">
        <v>1106</v>
      </c>
    </row>
    <row r="323" spans="1:9" hidden="1" x14ac:dyDescent="0.25">
      <c r="A323">
        <v>2022</v>
      </c>
      <c r="B323" t="s">
        <v>17</v>
      </c>
      <c r="C323" t="s">
        <v>2</v>
      </c>
      <c r="D323" t="s">
        <v>7</v>
      </c>
      <c r="E323">
        <v>1721</v>
      </c>
      <c r="F323">
        <v>66</v>
      </c>
      <c r="H323">
        <v>108</v>
      </c>
      <c r="I323">
        <v>1895</v>
      </c>
    </row>
    <row r="324" spans="1:9" hidden="1" x14ac:dyDescent="0.25">
      <c r="A324">
        <v>2022</v>
      </c>
      <c r="B324" t="s">
        <v>17</v>
      </c>
      <c r="C324" t="s">
        <v>2</v>
      </c>
      <c r="D324" t="s">
        <v>6</v>
      </c>
      <c r="E324">
        <v>2767</v>
      </c>
      <c r="F324">
        <v>18</v>
      </c>
      <c r="H324">
        <v>150</v>
      </c>
      <c r="I324">
        <v>2935</v>
      </c>
    </row>
    <row r="325" spans="1:9" hidden="1" x14ac:dyDescent="0.25">
      <c r="A325">
        <v>2022</v>
      </c>
      <c r="B325" t="s">
        <v>17</v>
      </c>
      <c r="C325" t="s">
        <v>2</v>
      </c>
      <c r="D325" t="s">
        <v>4</v>
      </c>
      <c r="E325">
        <v>1150</v>
      </c>
      <c r="F325">
        <v>5</v>
      </c>
      <c r="H325">
        <v>8</v>
      </c>
      <c r="I325">
        <v>1163</v>
      </c>
    </row>
    <row r="326" spans="1:9" hidden="1" x14ac:dyDescent="0.25">
      <c r="A326">
        <v>2022</v>
      </c>
      <c r="B326" t="s">
        <v>17</v>
      </c>
      <c r="C326" t="s">
        <v>1</v>
      </c>
      <c r="D326" t="s">
        <v>7</v>
      </c>
      <c r="E326">
        <v>2061</v>
      </c>
      <c r="F326">
        <v>72</v>
      </c>
      <c r="H326">
        <v>42</v>
      </c>
      <c r="I326">
        <v>2175</v>
      </c>
    </row>
    <row r="327" spans="1:9" hidden="1" x14ac:dyDescent="0.25">
      <c r="A327">
        <v>2022</v>
      </c>
      <c r="B327" t="s">
        <v>17</v>
      </c>
      <c r="C327" t="s">
        <v>1</v>
      </c>
      <c r="D327" t="s">
        <v>6</v>
      </c>
      <c r="E327">
        <v>2178</v>
      </c>
      <c r="F327">
        <v>56</v>
      </c>
      <c r="H327">
        <v>30</v>
      </c>
      <c r="I327">
        <v>2264</v>
      </c>
    </row>
    <row r="328" spans="1:9" hidden="1" x14ac:dyDescent="0.25">
      <c r="A328">
        <v>2022</v>
      </c>
      <c r="B328" t="s">
        <v>18</v>
      </c>
      <c r="C328" t="s">
        <v>7</v>
      </c>
      <c r="D328" t="s">
        <v>6</v>
      </c>
      <c r="E328">
        <v>4023</v>
      </c>
      <c r="F328">
        <v>90</v>
      </c>
      <c r="G328">
        <v>0</v>
      </c>
      <c r="H328">
        <v>132</v>
      </c>
      <c r="I328">
        <v>4245</v>
      </c>
    </row>
    <row r="329" spans="1:9" hidden="1" x14ac:dyDescent="0.25">
      <c r="A329">
        <v>2022</v>
      </c>
      <c r="B329" t="s">
        <v>18</v>
      </c>
      <c r="C329" t="s">
        <v>7</v>
      </c>
      <c r="D329" t="s">
        <v>5</v>
      </c>
      <c r="E329">
        <v>1104</v>
      </c>
      <c r="F329">
        <v>0</v>
      </c>
      <c r="G329">
        <v>0</v>
      </c>
      <c r="H329">
        <v>18</v>
      </c>
      <c r="I329">
        <v>1122</v>
      </c>
    </row>
    <row r="330" spans="1:9" hidden="1" x14ac:dyDescent="0.25">
      <c r="A330">
        <v>2022</v>
      </c>
      <c r="B330" t="s">
        <v>18</v>
      </c>
      <c r="C330" t="s">
        <v>7</v>
      </c>
      <c r="D330" t="s">
        <v>4</v>
      </c>
      <c r="E330">
        <v>1035</v>
      </c>
      <c r="F330">
        <v>60</v>
      </c>
      <c r="G330">
        <v>0</v>
      </c>
      <c r="H330">
        <v>12</v>
      </c>
      <c r="I330">
        <v>1107</v>
      </c>
    </row>
    <row r="331" spans="1:9" hidden="1" x14ac:dyDescent="0.25">
      <c r="A331">
        <v>2022</v>
      </c>
      <c r="B331" t="s">
        <v>18</v>
      </c>
      <c r="C331" t="s">
        <v>7</v>
      </c>
      <c r="D331" t="s">
        <v>2</v>
      </c>
      <c r="E331">
        <v>1772</v>
      </c>
      <c r="F331">
        <v>180</v>
      </c>
      <c r="G331">
        <v>0</v>
      </c>
      <c r="H331">
        <v>48</v>
      </c>
      <c r="I331">
        <v>2000</v>
      </c>
    </row>
    <row r="332" spans="1:9" hidden="1" x14ac:dyDescent="0.25">
      <c r="A332">
        <v>2022</v>
      </c>
      <c r="B332" t="s">
        <v>18</v>
      </c>
      <c r="C332" t="s">
        <v>7</v>
      </c>
      <c r="D332" t="s">
        <v>1</v>
      </c>
      <c r="E332">
        <v>984</v>
      </c>
      <c r="F332">
        <v>132</v>
      </c>
      <c r="G332">
        <v>0</v>
      </c>
      <c r="H332">
        <v>0</v>
      </c>
      <c r="I332">
        <v>1116</v>
      </c>
    </row>
    <row r="333" spans="1:9" hidden="1" x14ac:dyDescent="0.25">
      <c r="A333">
        <v>2022</v>
      </c>
      <c r="B333" t="s">
        <v>18</v>
      </c>
      <c r="C333" t="s">
        <v>6</v>
      </c>
      <c r="D333" t="s">
        <v>7</v>
      </c>
      <c r="E333">
        <v>3084</v>
      </c>
      <c r="F333">
        <v>54</v>
      </c>
      <c r="G333">
        <v>0</v>
      </c>
      <c r="H333">
        <v>90</v>
      </c>
      <c r="I333">
        <v>3228</v>
      </c>
    </row>
    <row r="334" spans="1:9" hidden="1" x14ac:dyDescent="0.25">
      <c r="A334">
        <v>2022</v>
      </c>
      <c r="B334" t="s">
        <v>18</v>
      </c>
      <c r="C334" t="s">
        <v>6</v>
      </c>
      <c r="D334" t="s">
        <v>5</v>
      </c>
      <c r="E334">
        <v>1065</v>
      </c>
      <c r="F334">
        <v>0</v>
      </c>
      <c r="G334">
        <v>0</v>
      </c>
      <c r="H334">
        <v>24</v>
      </c>
      <c r="I334">
        <v>1089</v>
      </c>
    </row>
    <row r="335" spans="1:9" hidden="1" x14ac:dyDescent="0.25">
      <c r="A335">
        <v>2022</v>
      </c>
      <c r="B335" t="s">
        <v>18</v>
      </c>
      <c r="C335" t="s">
        <v>6</v>
      </c>
      <c r="D335" t="s">
        <v>3</v>
      </c>
      <c r="E335">
        <v>2379</v>
      </c>
      <c r="F335">
        <v>12</v>
      </c>
      <c r="G335">
        <v>0</v>
      </c>
      <c r="H335">
        <v>0</v>
      </c>
      <c r="I335">
        <v>2391</v>
      </c>
    </row>
    <row r="336" spans="1:9" hidden="1" x14ac:dyDescent="0.25">
      <c r="A336">
        <v>2022</v>
      </c>
      <c r="B336" t="s">
        <v>18</v>
      </c>
      <c r="C336" t="s">
        <v>6</v>
      </c>
      <c r="D336" t="s">
        <v>2</v>
      </c>
      <c r="E336">
        <v>2232</v>
      </c>
      <c r="F336">
        <v>54</v>
      </c>
      <c r="G336">
        <v>0</v>
      </c>
      <c r="H336">
        <v>264</v>
      </c>
      <c r="I336">
        <v>2550</v>
      </c>
    </row>
    <row r="337" spans="1:9" hidden="1" x14ac:dyDescent="0.25">
      <c r="A337">
        <v>2022</v>
      </c>
      <c r="B337" t="s">
        <v>18</v>
      </c>
      <c r="C337" t="s">
        <v>6</v>
      </c>
      <c r="D337" t="s">
        <v>1</v>
      </c>
      <c r="E337">
        <v>1974</v>
      </c>
      <c r="F337">
        <v>70</v>
      </c>
      <c r="G337">
        <v>0</v>
      </c>
      <c r="H337">
        <v>66</v>
      </c>
      <c r="I337">
        <v>2110</v>
      </c>
    </row>
    <row r="338" spans="1:9" hidden="1" x14ac:dyDescent="0.25">
      <c r="A338">
        <v>2022</v>
      </c>
      <c r="B338" t="s">
        <v>18</v>
      </c>
      <c r="C338" t="s">
        <v>5</v>
      </c>
      <c r="D338" t="s">
        <v>6</v>
      </c>
      <c r="E338">
        <v>900</v>
      </c>
      <c r="F338">
        <v>0</v>
      </c>
      <c r="G338">
        <v>0</v>
      </c>
      <c r="H338">
        <v>48</v>
      </c>
      <c r="I338">
        <v>948</v>
      </c>
    </row>
    <row r="339" spans="1:9" hidden="1" x14ac:dyDescent="0.25">
      <c r="A339">
        <v>2022</v>
      </c>
      <c r="B339" t="s">
        <v>18</v>
      </c>
      <c r="C339" t="s">
        <v>5</v>
      </c>
      <c r="D339" t="s">
        <v>2</v>
      </c>
      <c r="E339">
        <v>1065</v>
      </c>
      <c r="F339">
        <v>0</v>
      </c>
      <c r="G339">
        <v>0</v>
      </c>
      <c r="H339">
        <v>24</v>
      </c>
      <c r="I339">
        <v>1089</v>
      </c>
    </row>
    <row r="340" spans="1:9" hidden="1" x14ac:dyDescent="0.25">
      <c r="A340">
        <v>2022</v>
      </c>
      <c r="B340" t="s">
        <v>18</v>
      </c>
      <c r="C340" t="s">
        <v>5</v>
      </c>
      <c r="D340" t="s">
        <v>1</v>
      </c>
      <c r="E340">
        <v>1104</v>
      </c>
      <c r="F340">
        <v>0</v>
      </c>
      <c r="G340">
        <v>0</v>
      </c>
      <c r="H340">
        <v>18</v>
      </c>
      <c r="I340">
        <v>1122</v>
      </c>
    </row>
    <row r="341" spans="1:9" hidden="1" x14ac:dyDescent="0.25">
      <c r="A341">
        <v>2022</v>
      </c>
      <c r="B341" t="s">
        <v>18</v>
      </c>
      <c r="C341" t="s">
        <v>4</v>
      </c>
      <c r="D341" t="s">
        <v>2</v>
      </c>
      <c r="E341">
        <v>1035</v>
      </c>
      <c r="F341">
        <v>60</v>
      </c>
      <c r="G341">
        <v>0</v>
      </c>
      <c r="H341">
        <v>12</v>
      </c>
      <c r="I341">
        <v>1107</v>
      </c>
    </row>
    <row r="342" spans="1:9" hidden="1" x14ac:dyDescent="0.25">
      <c r="A342">
        <v>2022</v>
      </c>
      <c r="B342" t="s">
        <v>18</v>
      </c>
      <c r="C342" t="s">
        <v>3</v>
      </c>
      <c r="D342" t="s">
        <v>7</v>
      </c>
      <c r="E342">
        <v>1098</v>
      </c>
      <c r="F342">
        <v>54</v>
      </c>
      <c r="G342">
        <v>0</v>
      </c>
      <c r="H342">
        <v>0</v>
      </c>
      <c r="I342">
        <v>1152</v>
      </c>
    </row>
    <row r="343" spans="1:9" hidden="1" x14ac:dyDescent="0.25">
      <c r="A343">
        <v>2022</v>
      </c>
      <c r="B343" t="s">
        <v>18</v>
      </c>
      <c r="C343" t="s">
        <v>3</v>
      </c>
      <c r="D343" t="s">
        <v>6</v>
      </c>
      <c r="E343">
        <v>1179</v>
      </c>
      <c r="F343">
        <v>12</v>
      </c>
      <c r="G343">
        <v>0</v>
      </c>
      <c r="H343">
        <v>0</v>
      </c>
      <c r="I343">
        <v>1191</v>
      </c>
    </row>
    <row r="344" spans="1:9" hidden="1" x14ac:dyDescent="0.25">
      <c r="A344">
        <v>2022</v>
      </c>
      <c r="B344" t="s">
        <v>18</v>
      </c>
      <c r="C344" t="s">
        <v>3</v>
      </c>
      <c r="D344" t="s">
        <v>2</v>
      </c>
      <c r="E344">
        <v>1200</v>
      </c>
      <c r="F344">
        <v>0</v>
      </c>
      <c r="G344">
        <v>0</v>
      </c>
      <c r="H344">
        <v>0</v>
      </c>
      <c r="I344">
        <v>1200</v>
      </c>
    </row>
    <row r="345" spans="1:9" hidden="1" x14ac:dyDescent="0.25">
      <c r="A345">
        <v>2022</v>
      </c>
      <c r="B345" t="s">
        <v>18</v>
      </c>
      <c r="C345" t="s">
        <v>2</v>
      </c>
      <c r="D345" t="s">
        <v>7</v>
      </c>
      <c r="E345">
        <v>1994</v>
      </c>
      <c r="F345">
        <v>90</v>
      </c>
      <c r="G345">
        <v>0</v>
      </c>
      <c r="H345">
        <v>36</v>
      </c>
      <c r="I345">
        <v>2120</v>
      </c>
    </row>
    <row r="346" spans="1:9" hidden="1" x14ac:dyDescent="0.25">
      <c r="A346">
        <v>2022</v>
      </c>
      <c r="B346" t="s">
        <v>18</v>
      </c>
      <c r="C346" t="s">
        <v>2</v>
      </c>
      <c r="D346" t="s">
        <v>6</v>
      </c>
      <c r="E346">
        <v>3930</v>
      </c>
      <c r="F346">
        <v>54</v>
      </c>
      <c r="G346">
        <v>0</v>
      </c>
      <c r="H346">
        <v>168</v>
      </c>
      <c r="I346">
        <v>4152</v>
      </c>
    </row>
    <row r="347" spans="1:9" hidden="1" x14ac:dyDescent="0.25">
      <c r="A347">
        <v>2022</v>
      </c>
      <c r="B347" t="s">
        <v>18</v>
      </c>
      <c r="C347" t="s">
        <v>1</v>
      </c>
      <c r="D347" t="s">
        <v>7</v>
      </c>
      <c r="E347">
        <v>3027</v>
      </c>
      <c r="F347">
        <v>36</v>
      </c>
      <c r="G347">
        <v>0</v>
      </c>
      <c r="H347">
        <v>60</v>
      </c>
      <c r="I347">
        <v>3123</v>
      </c>
    </row>
    <row r="348" spans="1:9" hidden="1" x14ac:dyDescent="0.25">
      <c r="A348">
        <v>2022</v>
      </c>
      <c r="B348" t="s">
        <v>18</v>
      </c>
      <c r="C348" t="s">
        <v>1</v>
      </c>
      <c r="D348" t="s">
        <v>6</v>
      </c>
      <c r="E348">
        <v>1035</v>
      </c>
      <c r="F348">
        <v>34</v>
      </c>
      <c r="G348">
        <v>0</v>
      </c>
      <c r="H348">
        <v>24</v>
      </c>
      <c r="I348">
        <v>1093</v>
      </c>
    </row>
    <row r="349" spans="1:9" hidden="1" x14ac:dyDescent="0.25">
      <c r="A349">
        <v>2022</v>
      </c>
      <c r="B349" t="s">
        <v>19</v>
      </c>
      <c r="C349" t="s">
        <v>7</v>
      </c>
      <c r="D349" t="s">
        <v>6</v>
      </c>
      <c r="E349">
        <v>3228</v>
      </c>
      <c r="F349">
        <v>30</v>
      </c>
      <c r="H349">
        <v>72</v>
      </c>
      <c r="I349">
        <v>3330</v>
      </c>
    </row>
    <row r="350" spans="1:9" hidden="1" x14ac:dyDescent="0.25">
      <c r="A350">
        <v>2022</v>
      </c>
      <c r="B350" t="s">
        <v>19</v>
      </c>
      <c r="C350" t="s">
        <v>7</v>
      </c>
      <c r="D350" t="s">
        <v>5</v>
      </c>
      <c r="E350">
        <v>975</v>
      </c>
      <c r="F350">
        <v>0</v>
      </c>
      <c r="H350">
        <v>42</v>
      </c>
      <c r="I350">
        <v>1017</v>
      </c>
    </row>
    <row r="351" spans="1:9" hidden="1" x14ac:dyDescent="0.25">
      <c r="A351">
        <v>2022</v>
      </c>
      <c r="B351" t="s">
        <v>19</v>
      </c>
      <c r="C351" t="s">
        <v>7</v>
      </c>
      <c r="D351" t="s">
        <v>3</v>
      </c>
      <c r="E351">
        <v>1173</v>
      </c>
      <c r="F351">
        <v>0</v>
      </c>
      <c r="H351">
        <v>0</v>
      </c>
      <c r="I351">
        <v>1173</v>
      </c>
    </row>
    <row r="352" spans="1:9" hidden="1" x14ac:dyDescent="0.25">
      <c r="A352">
        <v>2022</v>
      </c>
      <c r="B352" t="s">
        <v>19</v>
      </c>
      <c r="C352" t="s">
        <v>7</v>
      </c>
      <c r="D352" t="s">
        <v>2</v>
      </c>
      <c r="E352">
        <v>1095</v>
      </c>
      <c r="F352">
        <v>24</v>
      </c>
      <c r="H352">
        <v>12</v>
      </c>
      <c r="I352">
        <v>1131</v>
      </c>
    </row>
    <row r="353" spans="1:9" hidden="1" x14ac:dyDescent="0.25">
      <c r="A353">
        <v>2022</v>
      </c>
      <c r="B353" t="s">
        <v>19</v>
      </c>
      <c r="C353" t="s">
        <v>7</v>
      </c>
      <c r="D353" t="s">
        <v>1</v>
      </c>
      <c r="E353">
        <v>762</v>
      </c>
      <c r="F353">
        <v>42</v>
      </c>
      <c r="H353">
        <v>80</v>
      </c>
      <c r="I353">
        <v>884</v>
      </c>
    </row>
    <row r="354" spans="1:9" hidden="1" x14ac:dyDescent="0.25">
      <c r="A354">
        <v>2022</v>
      </c>
      <c r="B354" t="s">
        <v>19</v>
      </c>
      <c r="C354" t="s">
        <v>6</v>
      </c>
      <c r="D354" t="s">
        <v>7</v>
      </c>
      <c r="E354">
        <v>2118</v>
      </c>
      <c r="F354">
        <v>30</v>
      </c>
      <c r="H354">
        <v>48</v>
      </c>
      <c r="I354">
        <v>2196</v>
      </c>
    </row>
    <row r="355" spans="1:9" hidden="1" x14ac:dyDescent="0.25">
      <c r="A355">
        <v>2022</v>
      </c>
      <c r="B355" t="s">
        <v>19</v>
      </c>
      <c r="C355" t="s">
        <v>6</v>
      </c>
      <c r="D355" t="s">
        <v>5</v>
      </c>
      <c r="E355">
        <v>1134</v>
      </c>
      <c r="F355">
        <v>0</v>
      </c>
      <c r="H355">
        <v>12</v>
      </c>
      <c r="I355">
        <v>1146</v>
      </c>
    </row>
    <row r="356" spans="1:9" hidden="1" x14ac:dyDescent="0.25">
      <c r="A356">
        <v>2022</v>
      </c>
      <c r="B356" t="s">
        <v>19</v>
      </c>
      <c r="C356" t="s">
        <v>6</v>
      </c>
      <c r="D356" t="s">
        <v>3</v>
      </c>
      <c r="E356">
        <v>2310</v>
      </c>
      <c r="F356">
        <v>0</v>
      </c>
      <c r="H356">
        <v>24</v>
      </c>
      <c r="I356">
        <v>2334</v>
      </c>
    </row>
    <row r="357" spans="1:9" hidden="1" x14ac:dyDescent="0.25">
      <c r="A357">
        <v>2022</v>
      </c>
      <c r="B357" t="s">
        <v>19</v>
      </c>
      <c r="C357" t="s">
        <v>6</v>
      </c>
      <c r="D357" t="s">
        <v>2</v>
      </c>
      <c r="E357">
        <v>2744</v>
      </c>
      <c r="F357">
        <v>84</v>
      </c>
      <c r="H357">
        <v>136</v>
      </c>
      <c r="I357">
        <v>2964</v>
      </c>
    </row>
    <row r="358" spans="1:9" hidden="1" x14ac:dyDescent="0.25">
      <c r="A358">
        <v>2022</v>
      </c>
      <c r="B358" t="s">
        <v>19</v>
      </c>
      <c r="C358" t="s">
        <v>6</v>
      </c>
      <c r="D358" t="s">
        <v>1</v>
      </c>
      <c r="E358">
        <v>1168</v>
      </c>
      <c r="F358">
        <v>21</v>
      </c>
      <c r="H358">
        <v>0</v>
      </c>
      <c r="I358">
        <v>1189</v>
      </c>
    </row>
    <row r="359" spans="1:9" hidden="1" x14ac:dyDescent="0.25">
      <c r="A359">
        <v>2022</v>
      </c>
      <c r="B359" t="s">
        <v>19</v>
      </c>
      <c r="C359" t="s">
        <v>5</v>
      </c>
      <c r="D359" t="s">
        <v>2</v>
      </c>
      <c r="E359">
        <v>975</v>
      </c>
      <c r="F359">
        <v>0</v>
      </c>
      <c r="H359">
        <v>42</v>
      </c>
      <c r="I359">
        <v>1017</v>
      </c>
    </row>
    <row r="360" spans="1:9" hidden="1" x14ac:dyDescent="0.25">
      <c r="A360">
        <v>2022</v>
      </c>
      <c r="B360" t="s">
        <v>19</v>
      </c>
      <c r="C360" t="s">
        <v>5</v>
      </c>
      <c r="D360" t="s">
        <v>1</v>
      </c>
      <c r="E360">
        <v>1134</v>
      </c>
      <c r="F360">
        <v>0</v>
      </c>
      <c r="H360">
        <v>12</v>
      </c>
      <c r="I360">
        <v>1146</v>
      </c>
    </row>
    <row r="361" spans="1:9" hidden="1" x14ac:dyDescent="0.25">
      <c r="A361">
        <v>2022</v>
      </c>
      <c r="B361" t="s">
        <v>19</v>
      </c>
      <c r="C361" t="s">
        <v>3</v>
      </c>
      <c r="D361" t="s">
        <v>7</v>
      </c>
      <c r="E361">
        <v>3378</v>
      </c>
      <c r="F361">
        <v>24</v>
      </c>
      <c r="H361">
        <v>36</v>
      </c>
      <c r="I361">
        <v>3438</v>
      </c>
    </row>
    <row r="362" spans="1:9" hidden="1" x14ac:dyDescent="0.25">
      <c r="A362">
        <v>2022</v>
      </c>
      <c r="B362" t="s">
        <v>19</v>
      </c>
      <c r="C362" t="s">
        <v>3</v>
      </c>
      <c r="D362" t="s">
        <v>6</v>
      </c>
      <c r="E362">
        <v>1200</v>
      </c>
      <c r="F362">
        <v>0</v>
      </c>
      <c r="H362">
        <v>0</v>
      </c>
      <c r="I362">
        <v>1200</v>
      </c>
    </row>
    <row r="363" spans="1:9" hidden="1" x14ac:dyDescent="0.25">
      <c r="A363">
        <v>2022</v>
      </c>
      <c r="B363" t="s">
        <v>19</v>
      </c>
      <c r="C363" t="s">
        <v>2</v>
      </c>
      <c r="D363" t="s">
        <v>7</v>
      </c>
      <c r="E363">
        <v>975</v>
      </c>
      <c r="F363">
        <v>0</v>
      </c>
      <c r="H363">
        <v>42</v>
      </c>
      <c r="I363">
        <v>1017</v>
      </c>
    </row>
    <row r="364" spans="1:9" hidden="1" x14ac:dyDescent="0.25">
      <c r="A364">
        <v>2022</v>
      </c>
      <c r="B364" t="s">
        <v>19</v>
      </c>
      <c r="C364" t="s">
        <v>2</v>
      </c>
      <c r="D364" t="s">
        <v>6</v>
      </c>
      <c r="E364">
        <v>3764</v>
      </c>
      <c r="F364">
        <v>84</v>
      </c>
      <c r="H364">
        <v>160</v>
      </c>
      <c r="I364">
        <v>4008</v>
      </c>
    </row>
    <row r="365" spans="1:9" hidden="1" x14ac:dyDescent="0.25">
      <c r="A365">
        <v>2022</v>
      </c>
      <c r="B365" t="s">
        <v>19</v>
      </c>
      <c r="C365" t="s">
        <v>2</v>
      </c>
      <c r="D365" t="s">
        <v>3</v>
      </c>
      <c r="E365">
        <v>1095</v>
      </c>
      <c r="F365">
        <v>24</v>
      </c>
      <c r="H365">
        <v>12</v>
      </c>
      <c r="I365">
        <v>1131</v>
      </c>
    </row>
    <row r="366" spans="1:9" hidden="1" x14ac:dyDescent="0.25">
      <c r="A366">
        <v>2022</v>
      </c>
      <c r="B366" t="s">
        <v>19</v>
      </c>
      <c r="C366" t="s">
        <v>1</v>
      </c>
      <c r="D366" t="s">
        <v>7</v>
      </c>
      <c r="E366">
        <v>762</v>
      </c>
      <c r="F366">
        <v>42</v>
      </c>
      <c r="H366">
        <v>80</v>
      </c>
      <c r="I366">
        <v>884</v>
      </c>
    </row>
    <row r="367" spans="1:9" hidden="1" x14ac:dyDescent="0.25">
      <c r="A367">
        <v>2022</v>
      </c>
      <c r="B367" t="s">
        <v>19</v>
      </c>
      <c r="C367" t="s">
        <v>1</v>
      </c>
      <c r="D367" t="s">
        <v>6</v>
      </c>
      <c r="E367">
        <v>2302</v>
      </c>
      <c r="F367">
        <v>21</v>
      </c>
      <c r="H367">
        <v>12</v>
      </c>
      <c r="I367">
        <v>2335</v>
      </c>
    </row>
    <row r="368" spans="1:9" hidden="1" x14ac:dyDescent="0.25">
      <c r="A368">
        <v>2022</v>
      </c>
      <c r="B368" t="s">
        <v>20</v>
      </c>
      <c r="C368" t="s">
        <v>7</v>
      </c>
      <c r="D368" t="s">
        <v>6</v>
      </c>
      <c r="E368">
        <v>2742</v>
      </c>
      <c r="F368">
        <v>234</v>
      </c>
      <c r="G368">
        <v>0</v>
      </c>
      <c r="H368">
        <v>96</v>
      </c>
      <c r="I368">
        <v>3072</v>
      </c>
    </row>
    <row r="369" spans="1:9" hidden="1" x14ac:dyDescent="0.25">
      <c r="A369">
        <v>2022</v>
      </c>
      <c r="B369" t="s">
        <v>20</v>
      </c>
      <c r="C369" t="s">
        <v>7</v>
      </c>
      <c r="D369" t="s">
        <v>5</v>
      </c>
      <c r="E369">
        <v>1737</v>
      </c>
      <c r="F369">
        <v>252</v>
      </c>
      <c r="G369">
        <v>0</v>
      </c>
      <c r="H369">
        <v>54</v>
      </c>
      <c r="I369">
        <v>2043</v>
      </c>
    </row>
    <row r="370" spans="1:9" hidden="1" x14ac:dyDescent="0.25">
      <c r="A370">
        <v>2022</v>
      </c>
      <c r="B370" t="s">
        <v>20</v>
      </c>
      <c r="C370" t="s">
        <v>7</v>
      </c>
      <c r="D370" t="s">
        <v>2</v>
      </c>
      <c r="E370">
        <v>646</v>
      </c>
      <c r="F370">
        <v>325</v>
      </c>
      <c r="I370">
        <v>971</v>
      </c>
    </row>
    <row r="371" spans="1:9" hidden="1" x14ac:dyDescent="0.25">
      <c r="A371">
        <v>2022</v>
      </c>
      <c r="B371" t="s">
        <v>20</v>
      </c>
      <c r="C371" t="s">
        <v>7</v>
      </c>
      <c r="D371" t="s">
        <v>1</v>
      </c>
      <c r="E371">
        <v>783</v>
      </c>
      <c r="F371">
        <v>114</v>
      </c>
      <c r="G371">
        <v>0</v>
      </c>
      <c r="H371">
        <v>48</v>
      </c>
      <c r="I371">
        <v>945</v>
      </c>
    </row>
    <row r="372" spans="1:9" hidden="1" x14ac:dyDescent="0.25">
      <c r="A372">
        <v>2022</v>
      </c>
      <c r="B372" t="s">
        <v>20</v>
      </c>
      <c r="C372" t="s">
        <v>6</v>
      </c>
      <c r="D372" t="s">
        <v>7</v>
      </c>
      <c r="E372">
        <v>840</v>
      </c>
      <c r="F372">
        <v>150</v>
      </c>
      <c r="G372">
        <v>0</v>
      </c>
      <c r="H372">
        <v>24</v>
      </c>
      <c r="I372">
        <v>1014</v>
      </c>
    </row>
    <row r="373" spans="1:9" hidden="1" x14ac:dyDescent="0.25">
      <c r="A373">
        <v>2022</v>
      </c>
      <c r="B373" t="s">
        <v>20</v>
      </c>
      <c r="C373" t="s">
        <v>6</v>
      </c>
      <c r="D373" t="s">
        <v>5</v>
      </c>
      <c r="E373">
        <v>3285</v>
      </c>
      <c r="F373">
        <v>0</v>
      </c>
      <c r="G373">
        <v>0</v>
      </c>
      <c r="H373">
        <v>60</v>
      </c>
      <c r="I373">
        <v>3345</v>
      </c>
    </row>
    <row r="374" spans="1:9" hidden="1" x14ac:dyDescent="0.25">
      <c r="A374">
        <v>2022</v>
      </c>
      <c r="B374" t="s">
        <v>20</v>
      </c>
      <c r="C374" t="s">
        <v>6</v>
      </c>
      <c r="D374" t="s">
        <v>3</v>
      </c>
      <c r="E374">
        <v>999</v>
      </c>
      <c r="F374">
        <v>30</v>
      </c>
      <c r="G374">
        <v>0</v>
      </c>
      <c r="H374">
        <v>24</v>
      </c>
      <c r="I374">
        <v>1053</v>
      </c>
    </row>
    <row r="375" spans="1:9" hidden="1" x14ac:dyDescent="0.25">
      <c r="A375">
        <v>2022</v>
      </c>
      <c r="B375" t="s">
        <v>20</v>
      </c>
      <c r="C375" t="s">
        <v>6</v>
      </c>
      <c r="D375" t="s">
        <v>2</v>
      </c>
      <c r="E375">
        <v>4985</v>
      </c>
      <c r="F375">
        <v>84</v>
      </c>
      <c r="G375">
        <v>0</v>
      </c>
      <c r="H375">
        <v>156</v>
      </c>
      <c r="I375">
        <v>5225</v>
      </c>
    </row>
    <row r="376" spans="1:9" hidden="1" x14ac:dyDescent="0.25">
      <c r="A376">
        <v>2022</v>
      </c>
      <c r="B376" t="s">
        <v>20</v>
      </c>
      <c r="C376" t="s">
        <v>6</v>
      </c>
      <c r="D376" t="s">
        <v>1</v>
      </c>
      <c r="E376">
        <v>3366</v>
      </c>
      <c r="F376">
        <v>42</v>
      </c>
      <c r="G376">
        <v>0</v>
      </c>
      <c r="H376">
        <v>36</v>
      </c>
      <c r="I376">
        <v>3444</v>
      </c>
    </row>
    <row r="377" spans="1:9" hidden="1" x14ac:dyDescent="0.25">
      <c r="A377">
        <v>2022</v>
      </c>
      <c r="B377" t="s">
        <v>20</v>
      </c>
      <c r="C377" t="s">
        <v>5</v>
      </c>
      <c r="D377" t="s">
        <v>7</v>
      </c>
      <c r="E377">
        <v>1737</v>
      </c>
      <c r="F377">
        <v>252</v>
      </c>
      <c r="G377">
        <v>0</v>
      </c>
      <c r="H377">
        <v>54</v>
      </c>
      <c r="I377">
        <v>2043</v>
      </c>
    </row>
    <row r="378" spans="1:9" hidden="1" x14ac:dyDescent="0.25">
      <c r="A378">
        <v>2022</v>
      </c>
      <c r="B378" t="s">
        <v>20</v>
      </c>
      <c r="C378" t="s">
        <v>5</v>
      </c>
      <c r="D378" t="s">
        <v>6</v>
      </c>
      <c r="E378">
        <v>1065</v>
      </c>
      <c r="F378">
        <v>0</v>
      </c>
      <c r="G378">
        <v>0</v>
      </c>
      <c r="H378">
        <v>24</v>
      </c>
      <c r="I378">
        <v>1089</v>
      </c>
    </row>
    <row r="379" spans="1:9" hidden="1" x14ac:dyDescent="0.25">
      <c r="A379">
        <v>2022</v>
      </c>
      <c r="B379" t="s">
        <v>20</v>
      </c>
      <c r="C379" t="s">
        <v>5</v>
      </c>
      <c r="D379" t="s">
        <v>2</v>
      </c>
      <c r="E379">
        <v>2220</v>
      </c>
      <c r="F379">
        <v>0</v>
      </c>
      <c r="G379">
        <v>0</v>
      </c>
      <c r="H379">
        <v>36</v>
      </c>
      <c r="I379">
        <v>2256</v>
      </c>
    </row>
    <row r="380" spans="1:9" hidden="1" x14ac:dyDescent="0.25">
      <c r="A380">
        <v>2022</v>
      </c>
      <c r="B380" t="s">
        <v>20</v>
      </c>
      <c r="C380" t="s">
        <v>4</v>
      </c>
      <c r="D380" t="s">
        <v>2</v>
      </c>
      <c r="E380">
        <v>980</v>
      </c>
      <c r="F380">
        <v>120</v>
      </c>
      <c r="G380">
        <v>0</v>
      </c>
      <c r="H380">
        <v>0</v>
      </c>
      <c r="I380">
        <v>1100</v>
      </c>
    </row>
    <row r="381" spans="1:9" hidden="1" x14ac:dyDescent="0.25">
      <c r="A381">
        <v>2022</v>
      </c>
      <c r="B381" t="s">
        <v>20</v>
      </c>
      <c r="C381" t="s">
        <v>3</v>
      </c>
      <c r="D381" t="s">
        <v>2</v>
      </c>
      <c r="E381">
        <v>999</v>
      </c>
      <c r="F381">
        <v>30</v>
      </c>
      <c r="G381">
        <v>0</v>
      </c>
      <c r="H381">
        <v>24</v>
      </c>
      <c r="I381">
        <v>1053</v>
      </c>
    </row>
    <row r="382" spans="1:9" hidden="1" x14ac:dyDescent="0.25">
      <c r="A382">
        <v>2022</v>
      </c>
      <c r="B382" t="s">
        <v>20</v>
      </c>
      <c r="C382" t="s">
        <v>2</v>
      </c>
      <c r="D382" t="s">
        <v>7</v>
      </c>
      <c r="E382">
        <v>1902</v>
      </c>
      <c r="F382">
        <v>84</v>
      </c>
      <c r="G382">
        <v>0</v>
      </c>
      <c r="H382">
        <v>72</v>
      </c>
      <c r="I382">
        <v>2058</v>
      </c>
    </row>
    <row r="383" spans="1:9" hidden="1" x14ac:dyDescent="0.25">
      <c r="A383">
        <v>2022</v>
      </c>
      <c r="B383" t="s">
        <v>20</v>
      </c>
      <c r="C383" t="s">
        <v>2</v>
      </c>
      <c r="D383" t="s">
        <v>6</v>
      </c>
      <c r="E383">
        <v>5282</v>
      </c>
      <c r="F383">
        <v>30</v>
      </c>
      <c r="G383">
        <v>0</v>
      </c>
      <c r="H383">
        <v>120</v>
      </c>
      <c r="I383">
        <v>5432</v>
      </c>
    </row>
    <row r="384" spans="1:9" hidden="1" x14ac:dyDescent="0.25">
      <c r="A384">
        <v>2022</v>
      </c>
      <c r="B384" t="s">
        <v>20</v>
      </c>
      <c r="C384" t="s">
        <v>2</v>
      </c>
      <c r="D384" t="s">
        <v>5</v>
      </c>
      <c r="E384">
        <v>1170</v>
      </c>
      <c r="F384">
        <v>0</v>
      </c>
      <c r="G384">
        <v>0</v>
      </c>
      <c r="H384">
        <v>0</v>
      </c>
      <c r="I384">
        <v>1170</v>
      </c>
    </row>
    <row r="385" spans="1:9" hidden="1" x14ac:dyDescent="0.25">
      <c r="A385">
        <v>2022</v>
      </c>
      <c r="B385" t="s">
        <v>20</v>
      </c>
      <c r="C385" t="s">
        <v>2</v>
      </c>
      <c r="D385" t="s">
        <v>4</v>
      </c>
      <c r="E385">
        <v>980</v>
      </c>
      <c r="F385">
        <v>120</v>
      </c>
      <c r="G385">
        <v>0</v>
      </c>
      <c r="H385">
        <v>0</v>
      </c>
      <c r="I385">
        <v>1100</v>
      </c>
    </row>
    <row r="386" spans="1:9" hidden="1" x14ac:dyDescent="0.25">
      <c r="A386">
        <v>2022</v>
      </c>
      <c r="B386" t="s">
        <v>20</v>
      </c>
      <c r="C386" t="s">
        <v>2</v>
      </c>
      <c r="D386" t="s">
        <v>1</v>
      </c>
      <c r="E386">
        <v>993</v>
      </c>
      <c r="F386">
        <v>78</v>
      </c>
      <c r="G386">
        <v>0</v>
      </c>
      <c r="H386">
        <v>12</v>
      </c>
      <c r="I386">
        <v>1083</v>
      </c>
    </row>
    <row r="387" spans="1:9" hidden="1" x14ac:dyDescent="0.25">
      <c r="A387">
        <v>2022</v>
      </c>
      <c r="B387" t="s">
        <v>20</v>
      </c>
      <c r="C387" t="s">
        <v>1</v>
      </c>
      <c r="D387" t="s">
        <v>7</v>
      </c>
      <c r="E387">
        <v>783</v>
      </c>
      <c r="F387">
        <v>114</v>
      </c>
      <c r="G387">
        <v>0</v>
      </c>
      <c r="H387">
        <v>48</v>
      </c>
      <c r="I387">
        <v>945</v>
      </c>
    </row>
    <row r="388" spans="1:9" hidden="1" x14ac:dyDescent="0.25">
      <c r="A388">
        <v>2022</v>
      </c>
      <c r="B388" t="s">
        <v>20</v>
      </c>
      <c r="C388" t="s">
        <v>1</v>
      </c>
      <c r="D388" t="s">
        <v>6</v>
      </c>
      <c r="E388">
        <v>3366</v>
      </c>
      <c r="F388">
        <v>42</v>
      </c>
      <c r="G388">
        <v>0</v>
      </c>
      <c r="H388">
        <v>36</v>
      </c>
      <c r="I388">
        <v>3444</v>
      </c>
    </row>
    <row r="389" spans="1:9" hidden="1" x14ac:dyDescent="0.25">
      <c r="A389">
        <v>2022</v>
      </c>
      <c r="B389" t="s">
        <v>20</v>
      </c>
      <c r="C389" t="s">
        <v>1</v>
      </c>
      <c r="D389" t="s">
        <v>2</v>
      </c>
      <c r="E389">
        <v>993</v>
      </c>
      <c r="F389">
        <v>78</v>
      </c>
      <c r="G389">
        <v>0</v>
      </c>
      <c r="H389">
        <v>12</v>
      </c>
      <c r="I389">
        <v>1083</v>
      </c>
    </row>
    <row r="390" spans="1:9" hidden="1" x14ac:dyDescent="0.25">
      <c r="A390">
        <v>2022</v>
      </c>
      <c r="B390" t="s">
        <v>21</v>
      </c>
      <c r="C390" t="s">
        <v>7</v>
      </c>
      <c r="D390" t="s">
        <v>6</v>
      </c>
      <c r="E390">
        <v>1416</v>
      </c>
      <c r="F390">
        <v>348</v>
      </c>
      <c r="H390">
        <v>90</v>
      </c>
      <c r="I390">
        <v>1854</v>
      </c>
    </row>
    <row r="391" spans="1:9" hidden="1" x14ac:dyDescent="0.25">
      <c r="A391">
        <v>2022</v>
      </c>
      <c r="B391" t="s">
        <v>21</v>
      </c>
      <c r="C391" t="s">
        <v>7</v>
      </c>
      <c r="D391" t="s">
        <v>5</v>
      </c>
      <c r="E391">
        <v>2196</v>
      </c>
      <c r="F391">
        <v>558</v>
      </c>
      <c r="H391">
        <v>84</v>
      </c>
      <c r="I391">
        <v>2838</v>
      </c>
    </row>
    <row r="392" spans="1:9" hidden="1" x14ac:dyDescent="0.25">
      <c r="A392">
        <v>2022</v>
      </c>
      <c r="B392" t="s">
        <v>21</v>
      </c>
      <c r="C392" t="s">
        <v>7</v>
      </c>
      <c r="D392" t="s">
        <v>4</v>
      </c>
      <c r="I392">
        <v>0</v>
      </c>
    </row>
    <row r="393" spans="1:9" hidden="1" x14ac:dyDescent="0.25">
      <c r="A393">
        <v>2022</v>
      </c>
      <c r="B393" t="s">
        <v>21</v>
      </c>
      <c r="C393" t="s">
        <v>7</v>
      </c>
      <c r="D393" t="s">
        <v>3</v>
      </c>
      <c r="E393">
        <v>852</v>
      </c>
      <c r="F393">
        <v>96</v>
      </c>
      <c r="H393">
        <v>36</v>
      </c>
      <c r="I393">
        <v>984</v>
      </c>
    </row>
    <row r="394" spans="1:9" hidden="1" x14ac:dyDescent="0.25">
      <c r="A394">
        <v>2022</v>
      </c>
      <c r="B394" t="s">
        <v>21</v>
      </c>
      <c r="C394" t="s">
        <v>7</v>
      </c>
      <c r="D394" t="s">
        <v>2</v>
      </c>
      <c r="E394">
        <v>2025</v>
      </c>
      <c r="F394">
        <v>130</v>
      </c>
      <c r="H394">
        <v>18</v>
      </c>
      <c r="I394">
        <v>2173</v>
      </c>
    </row>
    <row r="395" spans="1:9" hidden="1" x14ac:dyDescent="0.25">
      <c r="A395">
        <v>2022</v>
      </c>
      <c r="B395" t="s">
        <v>21</v>
      </c>
      <c r="C395" t="s">
        <v>7</v>
      </c>
      <c r="D395" t="s">
        <v>1</v>
      </c>
      <c r="E395">
        <v>1812</v>
      </c>
      <c r="F395">
        <v>400</v>
      </c>
      <c r="I395">
        <v>2212</v>
      </c>
    </row>
    <row r="396" spans="1:9" hidden="1" x14ac:dyDescent="0.25">
      <c r="A396">
        <v>2022</v>
      </c>
      <c r="B396" t="s">
        <v>21</v>
      </c>
      <c r="C396" t="s">
        <v>6</v>
      </c>
      <c r="D396" t="s">
        <v>7</v>
      </c>
      <c r="E396">
        <v>2912</v>
      </c>
      <c r="F396">
        <v>708</v>
      </c>
      <c r="H396">
        <v>150</v>
      </c>
      <c r="I396">
        <v>3770</v>
      </c>
    </row>
    <row r="397" spans="1:9" hidden="1" x14ac:dyDescent="0.25">
      <c r="A397">
        <v>2022</v>
      </c>
      <c r="B397" t="s">
        <v>21</v>
      </c>
      <c r="C397" t="s">
        <v>6</v>
      </c>
      <c r="D397" t="s">
        <v>5</v>
      </c>
      <c r="I397">
        <v>0</v>
      </c>
    </row>
    <row r="398" spans="1:9" hidden="1" x14ac:dyDescent="0.25">
      <c r="A398">
        <v>2022</v>
      </c>
      <c r="B398" t="s">
        <v>21</v>
      </c>
      <c r="C398" t="s">
        <v>6</v>
      </c>
      <c r="D398" t="s">
        <v>4</v>
      </c>
      <c r="I398">
        <v>0</v>
      </c>
    </row>
    <row r="399" spans="1:9" hidden="1" x14ac:dyDescent="0.25">
      <c r="A399">
        <v>2022</v>
      </c>
      <c r="B399" t="s">
        <v>21</v>
      </c>
      <c r="C399" t="s">
        <v>6</v>
      </c>
      <c r="D399" t="s">
        <v>3</v>
      </c>
      <c r="E399">
        <v>1903</v>
      </c>
      <c r="F399">
        <v>210</v>
      </c>
      <c r="H399">
        <v>42</v>
      </c>
      <c r="I399">
        <v>2155</v>
      </c>
    </row>
    <row r="400" spans="1:9" hidden="1" x14ac:dyDescent="0.25">
      <c r="A400">
        <v>2022</v>
      </c>
      <c r="B400" t="s">
        <v>21</v>
      </c>
      <c r="C400" t="s">
        <v>6</v>
      </c>
      <c r="D400" t="s">
        <v>2</v>
      </c>
      <c r="E400">
        <v>3493</v>
      </c>
      <c r="F400">
        <v>234</v>
      </c>
      <c r="H400">
        <v>180</v>
      </c>
      <c r="I400">
        <v>3907</v>
      </c>
    </row>
    <row r="401" spans="1:9" hidden="1" x14ac:dyDescent="0.25">
      <c r="A401">
        <v>2022</v>
      </c>
      <c r="B401" t="s">
        <v>21</v>
      </c>
      <c r="C401" t="s">
        <v>6</v>
      </c>
      <c r="D401" t="s">
        <v>1</v>
      </c>
      <c r="E401">
        <v>2292</v>
      </c>
      <c r="F401">
        <v>60</v>
      </c>
      <c r="H401">
        <v>2</v>
      </c>
      <c r="I401">
        <v>2354</v>
      </c>
    </row>
    <row r="402" spans="1:9" hidden="1" x14ac:dyDescent="0.25">
      <c r="A402">
        <v>2022</v>
      </c>
      <c r="B402" t="s">
        <v>21</v>
      </c>
      <c r="C402" t="s">
        <v>5</v>
      </c>
      <c r="D402" t="s">
        <v>7</v>
      </c>
      <c r="E402">
        <v>700</v>
      </c>
      <c r="H402">
        <v>24</v>
      </c>
      <c r="I402">
        <v>724</v>
      </c>
    </row>
    <row r="403" spans="1:9" hidden="1" x14ac:dyDescent="0.25">
      <c r="A403">
        <v>2022</v>
      </c>
      <c r="B403" t="s">
        <v>21</v>
      </c>
      <c r="C403" t="s">
        <v>5</v>
      </c>
      <c r="D403" t="s">
        <v>6</v>
      </c>
      <c r="E403">
        <v>1496</v>
      </c>
      <c r="F403">
        <v>360</v>
      </c>
      <c r="H403">
        <v>60</v>
      </c>
      <c r="I403">
        <v>1916</v>
      </c>
    </row>
    <row r="404" spans="1:9" hidden="1" x14ac:dyDescent="0.25">
      <c r="A404">
        <v>2022</v>
      </c>
      <c r="B404" t="s">
        <v>21</v>
      </c>
      <c r="C404" t="s">
        <v>5</v>
      </c>
      <c r="D404" t="s">
        <v>2</v>
      </c>
      <c r="E404">
        <v>1170</v>
      </c>
      <c r="I404">
        <v>1170</v>
      </c>
    </row>
    <row r="405" spans="1:9" hidden="1" x14ac:dyDescent="0.25">
      <c r="A405">
        <v>2022</v>
      </c>
      <c r="B405" t="s">
        <v>21</v>
      </c>
      <c r="C405" t="s">
        <v>4</v>
      </c>
      <c r="I405">
        <v>0</v>
      </c>
    </row>
    <row r="406" spans="1:9" hidden="1" x14ac:dyDescent="0.25">
      <c r="A406">
        <v>2022</v>
      </c>
      <c r="B406" t="s">
        <v>21</v>
      </c>
      <c r="C406" t="s">
        <v>3</v>
      </c>
      <c r="D406" t="s">
        <v>7</v>
      </c>
      <c r="E406">
        <v>852</v>
      </c>
      <c r="F406">
        <v>96</v>
      </c>
      <c r="H406">
        <v>36</v>
      </c>
      <c r="I406">
        <v>984</v>
      </c>
    </row>
    <row r="407" spans="1:9" hidden="1" x14ac:dyDescent="0.25">
      <c r="A407">
        <v>2022</v>
      </c>
      <c r="B407" t="s">
        <v>21</v>
      </c>
      <c r="C407" t="s">
        <v>3</v>
      </c>
      <c r="D407" t="s">
        <v>6</v>
      </c>
      <c r="E407">
        <v>886</v>
      </c>
      <c r="F407">
        <v>26</v>
      </c>
      <c r="I407">
        <v>912</v>
      </c>
    </row>
    <row r="408" spans="1:9" hidden="1" x14ac:dyDescent="0.25">
      <c r="A408">
        <v>2022</v>
      </c>
      <c r="B408" t="s">
        <v>21</v>
      </c>
      <c r="C408" t="s">
        <v>3</v>
      </c>
      <c r="D408" t="s">
        <v>2</v>
      </c>
      <c r="I408">
        <v>0</v>
      </c>
    </row>
    <row r="409" spans="1:9" hidden="1" x14ac:dyDescent="0.25">
      <c r="A409">
        <v>2022</v>
      </c>
      <c r="B409" t="s">
        <v>21</v>
      </c>
      <c r="C409" t="s">
        <v>3</v>
      </c>
      <c r="D409" t="s">
        <v>1</v>
      </c>
      <c r="E409">
        <v>1017</v>
      </c>
      <c r="H409">
        <v>42</v>
      </c>
      <c r="I409">
        <v>1059</v>
      </c>
    </row>
    <row r="410" spans="1:9" hidden="1" x14ac:dyDescent="0.25">
      <c r="A410">
        <v>2022</v>
      </c>
      <c r="B410" t="s">
        <v>21</v>
      </c>
      <c r="C410" t="s">
        <v>2</v>
      </c>
      <c r="D410" t="s">
        <v>7</v>
      </c>
      <c r="E410">
        <v>2025</v>
      </c>
      <c r="F410">
        <v>130</v>
      </c>
      <c r="H410">
        <v>18</v>
      </c>
      <c r="I410">
        <v>2173</v>
      </c>
    </row>
    <row r="411" spans="1:9" hidden="1" x14ac:dyDescent="0.25">
      <c r="A411">
        <v>2022</v>
      </c>
      <c r="B411" t="s">
        <v>21</v>
      </c>
      <c r="C411" t="s">
        <v>2</v>
      </c>
      <c r="D411" t="s">
        <v>6</v>
      </c>
      <c r="E411">
        <v>3493</v>
      </c>
      <c r="F411">
        <v>234</v>
      </c>
      <c r="H411">
        <v>180</v>
      </c>
      <c r="I411">
        <v>3907</v>
      </c>
    </row>
    <row r="412" spans="1:9" hidden="1" x14ac:dyDescent="0.25">
      <c r="A412">
        <v>2022</v>
      </c>
      <c r="B412" t="s">
        <v>21</v>
      </c>
      <c r="C412" t="s">
        <v>1</v>
      </c>
      <c r="D412" t="s">
        <v>7</v>
      </c>
      <c r="E412">
        <v>1812</v>
      </c>
      <c r="F412">
        <v>270</v>
      </c>
      <c r="I412">
        <v>2082</v>
      </c>
    </row>
    <row r="413" spans="1:9" hidden="1" x14ac:dyDescent="0.25">
      <c r="A413">
        <v>2022</v>
      </c>
      <c r="B413" t="s">
        <v>21</v>
      </c>
      <c r="C413" t="s">
        <v>1</v>
      </c>
      <c r="D413" t="s">
        <v>6</v>
      </c>
      <c r="E413">
        <v>3309</v>
      </c>
      <c r="F413">
        <v>60</v>
      </c>
      <c r="H413">
        <v>46</v>
      </c>
      <c r="I413">
        <v>3415</v>
      </c>
    </row>
    <row r="414" spans="1:9" hidden="1" x14ac:dyDescent="0.25">
      <c r="A414">
        <v>2022</v>
      </c>
      <c r="B414" t="s">
        <v>22</v>
      </c>
      <c r="C414" t="s">
        <v>7</v>
      </c>
      <c r="D414" t="s">
        <v>6</v>
      </c>
      <c r="E414">
        <v>4469</v>
      </c>
      <c r="F414">
        <v>312</v>
      </c>
      <c r="H414">
        <v>204</v>
      </c>
      <c r="I414">
        <v>4985</v>
      </c>
    </row>
    <row r="415" spans="1:9" hidden="1" x14ac:dyDescent="0.25">
      <c r="A415">
        <v>2022</v>
      </c>
      <c r="B415" t="s">
        <v>22</v>
      </c>
      <c r="C415" t="s">
        <v>7</v>
      </c>
      <c r="D415" t="s">
        <v>5</v>
      </c>
      <c r="E415">
        <v>1968</v>
      </c>
      <c r="F415">
        <v>246</v>
      </c>
      <c r="H415">
        <v>12</v>
      </c>
      <c r="I415">
        <v>2226</v>
      </c>
    </row>
    <row r="416" spans="1:9" hidden="1" x14ac:dyDescent="0.25">
      <c r="A416">
        <v>2022</v>
      </c>
      <c r="B416" t="s">
        <v>22</v>
      </c>
      <c r="C416" t="s">
        <v>7</v>
      </c>
      <c r="D416" t="s">
        <v>4</v>
      </c>
      <c r="E416">
        <v>1020</v>
      </c>
      <c r="F416">
        <v>72</v>
      </c>
      <c r="H416">
        <v>12</v>
      </c>
      <c r="I416">
        <v>1104</v>
      </c>
    </row>
    <row r="417" spans="1:9" hidden="1" x14ac:dyDescent="0.25">
      <c r="A417">
        <v>2022</v>
      </c>
      <c r="B417" t="s">
        <v>22</v>
      </c>
      <c r="C417" t="s">
        <v>7</v>
      </c>
      <c r="D417" t="s">
        <v>3</v>
      </c>
      <c r="E417">
        <v>2046</v>
      </c>
      <c r="F417">
        <v>210</v>
      </c>
      <c r="I417">
        <v>2256</v>
      </c>
    </row>
    <row r="418" spans="1:9" hidden="1" x14ac:dyDescent="0.25">
      <c r="A418">
        <v>2022</v>
      </c>
      <c r="B418" t="s">
        <v>22</v>
      </c>
      <c r="C418" t="s">
        <v>7</v>
      </c>
      <c r="D418" t="s">
        <v>2</v>
      </c>
      <c r="E418">
        <v>927</v>
      </c>
      <c r="H418">
        <v>60</v>
      </c>
      <c r="I418">
        <v>987</v>
      </c>
    </row>
    <row r="419" spans="1:9" hidden="1" x14ac:dyDescent="0.25">
      <c r="A419">
        <v>2022</v>
      </c>
      <c r="B419" t="s">
        <v>22</v>
      </c>
      <c r="C419" t="s">
        <v>7</v>
      </c>
      <c r="D419" t="s">
        <v>1</v>
      </c>
      <c r="E419">
        <v>858</v>
      </c>
      <c r="F419">
        <v>242</v>
      </c>
      <c r="I419">
        <v>1100</v>
      </c>
    </row>
    <row r="420" spans="1:9" hidden="1" x14ac:dyDescent="0.25">
      <c r="A420">
        <v>2022</v>
      </c>
      <c r="B420" t="s">
        <v>22</v>
      </c>
      <c r="C420" t="s">
        <v>6</v>
      </c>
      <c r="D420" t="s">
        <v>7</v>
      </c>
      <c r="E420">
        <v>1265</v>
      </c>
      <c r="F420">
        <v>252</v>
      </c>
      <c r="H420">
        <v>144</v>
      </c>
      <c r="I420">
        <v>1661</v>
      </c>
    </row>
    <row r="421" spans="1:9" hidden="1" x14ac:dyDescent="0.25">
      <c r="A421">
        <v>2022</v>
      </c>
      <c r="B421" t="s">
        <v>22</v>
      </c>
      <c r="C421" t="s">
        <v>6</v>
      </c>
      <c r="D421" t="s">
        <v>5</v>
      </c>
      <c r="E421">
        <v>975</v>
      </c>
      <c r="H421">
        <v>48</v>
      </c>
      <c r="I421">
        <v>1023</v>
      </c>
    </row>
    <row r="422" spans="1:9" hidden="1" x14ac:dyDescent="0.25">
      <c r="A422">
        <v>2022</v>
      </c>
      <c r="B422" t="s">
        <v>22</v>
      </c>
      <c r="C422" t="s">
        <v>6</v>
      </c>
      <c r="D422" t="s">
        <v>3</v>
      </c>
      <c r="E422">
        <v>3225</v>
      </c>
      <c r="F422">
        <v>96</v>
      </c>
      <c r="H422">
        <v>48</v>
      </c>
      <c r="I422">
        <v>3369</v>
      </c>
    </row>
    <row r="423" spans="1:9" hidden="1" x14ac:dyDescent="0.25">
      <c r="A423">
        <v>2022</v>
      </c>
      <c r="B423" t="s">
        <v>22</v>
      </c>
      <c r="C423" t="s">
        <v>6</v>
      </c>
      <c r="D423" t="s">
        <v>2</v>
      </c>
      <c r="E423">
        <v>1723</v>
      </c>
      <c r="F423">
        <v>89</v>
      </c>
      <c r="H423">
        <v>120</v>
      </c>
      <c r="I423">
        <v>1932</v>
      </c>
    </row>
    <row r="424" spans="1:9" hidden="1" x14ac:dyDescent="0.25">
      <c r="A424">
        <v>2022</v>
      </c>
      <c r="B424" t="s">
        <v>22</v>
      </c>
      <c r="C424" t="s">
        <v>6</v>
      </c>
      <c r="D424" t="s">
        <v>1</v>
      </c>
      <c r="E424">
        <v>4150</v>
      </c>
      <c r="F424">
        <v>86</v>
      </c>
      <c r="H424">
        <v>108</v>
      </c>
      <c r="I424">
        <v>4344</v>
      </c>
    </row>
    <row r="425" spans="1:9" hidden="1" x14ac:dyDescent="0.25">
      <c r="A425">
        <v>2022</v>
      </c>
      <c r="B425" t="s">
        <v>22</v>
      </c>
      <c r="C425" t="s">
        <v>5</v>
      </c>
      <c r="D425" t="s">
        <v>7</v>
      </c>
      <c r="E425">
        <v>861</v>
      </c>
      <c r="F425">
        <v>78</v>
      </c>
      <c r="I425">
        <v>939</v>
      </c>
    </row>
    <row r="426" spans="1:9" hidden="1" x14ac:dyDescent="0.25">
      <c r="A426">
        <v>2022</v>
      </c>
      <c r="B426" t="s">
        <v>22</v>
      </c>
      <c r="C426" t="s">
        <v>5</v>
      </c>
      <c r="D426" t="s">
        <v>6</v>
      </c>
      <c r="E426">
        <v>1200</v>
      </c>
      <c r="I426">
        <v>1200</v>
      </c>
    </row>
    <row r="427" spans="1:9" hidden="1" x14ac:dyDescent="0.25">
      <c r="A427">
        <v>2022</v>
      </c>
      <c r="B427" t="s">
        <v>22</v>
      </c>
      <c r="C427" t="s">
        <v>5</v>
      </c>
      <c r="D427" t="s">
        <v>2</v>
      </c>
      <c r="E427">
        <v>2082</v>
      </c>
      <c r="H427">
        <v>60</v>
      </c>
      <c r="I427">
        <v>2142</v>
      </c>
    </row>
    <row r="428" spans="1:9" hidden="1" x14ac:dyDescent="0.25">
      <c r="A428">
        <v>2022</v>
      </c>
      <c r="B428" t="s">
        <v>22</v>
      </c>
      <c r="C428" t="s">
        <v>4</v>
      </c>
      <c r="D428" t="s">
        <v>7</v>
      </c>
      <c r="E428">
        <v>1020</v>
      </c>
      <c r="F428">
        <v>72</v>
      </c>
      <c r="H428">
        <v>12</v>
      </c>
      <c r="I428">
        <v>1104</v>
      </c>
    </row>
    <row r="429" spans="1:9" hidden="1" x14ac:dyDescent="0.25">
      <c r="A429">
        <v>2022</v>
      </c>
      <c r="B429" t="s">
        <v>22</v>
      </c>
      <c r="C429" t="s">
        <v>4</v>
      </c>
      <c r="D429" t="s">
        <v>3</v>
      </c>
      <c r="E429">
        <v>1100</v>
      </c>
      <c r="F429">
        <v>94</v>
      </c>
      <c r="I429">
        <v>1194</v>
      </c>
    </row>
    <row r="430" spans="1:9" hidden="1" x14ac:dyDescent="0.25">
      <c r="A430">
        <v>2022</v>
      </c>
      <c r="B430" t="s">
        <v>22</v>
      </c>
      <c r="C430" t="s">
        <v>4</v>
      </c>
      <c r="D430" t="s">
        <v>2</v>
      </c>
      <c r="E430">
        <v>1053</v>
      </c>
      <c r="F430">
        <v>9</v>
      </c>
      <c r="H430">
        <v>19</v>
      </c>
      <c r="I430">
        <v>1081</v>
      </c>
    </row>
    <row r="431" spans="1:9" hidden="1" x14ac:dyDescent="0.25">
      <c r="A431">
        <v>2022</v>
      </c>
      <c r="B431" t="s">
        <v>22</v>
      </c>
      <c r="C431" t="s">
        <v>3</v>
      </c>
      <c r="D431" t="s">
        <v>7</v>
      </c>
      <c r="E431">
        <v>3405</v>
      </c>
      <c r="F431">
        <v>113</v>
      </c>
      <c r="I431">
        <v>3518</v>
      </c>
    </row>
    <row r="432" spans="1:9" hidden="1" x14ac:dyDescent="0.25">
      <c r="A432">
        <v>2022</v>
      </c>
      <c r="B432" t="s">
        <v>22</v>
      </c>
      <c r="C432" t="s">
        <v>3</v>
      </c>
      <c r="D432" t="s">
        <v>4</v>
      </c>
      <c r="E432">
        <v>1100</v>
      </c>
      <c r="F432">
        <v>34</v>
      </c>
      <c r="I432">
        <v>1134</v>
      </c>
    </row>
    <row r="433" spans="1:9" hidden="1" x14ac:dyDescent="0.25">
      <c r="A433">
        <v>2022</v>
      </c>
      <c r="B433" t="s">
        <v>22</v>
      </c>
      <c r="C433" t="s">
        <v>3</v>
      </c>
      <c r="D433" t="s">
        <v>2</v>
      </c>
      <c r="E433">
        <v>1119</v>
      </c>
      <c r="F433">
        <v>23</v>
      </c>
      <c r="H433">
        <v>6</v>
      </c>
      <c r="I433">
        <v>1148</v>
      </c>
    </row>
    <row r="434" spans="1:9" hidden="1" x14ac:dyDescent="0.25">
      <c r="A434">
        <v>2022</v>
      </c>
      <c r="B434" t="s">
        <v>22</v>
      </c>
      <c r="C434" t="s">
        <v>3</v>
      </c>
      <c r="D434" t="s">
        <v>1</v>
      </c>
      <c r="E434">
        <v>945</v>
      </c>
      <c r="F434">
        <v>150</v>
      </c>
      <c r="I434">
        <v>1095</v>
      </c>
    </row>
    <row r="435" spans="1:9" hidden="1" x14ac:dyDescent="0.25">
      <c r="A435">
        <v>2022</v>
      </c>
      <c r="B435" t="s">
        <v>22</v>
      </c>
      <c r="C435" t="s">
        <v>2</v>
      </c>
      <c r="D435" t="s">
        <v>7</v>
      </c>
      <c r="E435">
        <v>2034</v>
      </c>
      <c r="H435">
        <v>72</v>
      </c>
      <c r="I435">
        <v>2106</v>
      </c>
    </row>
    <row r="436" spans="1:9" hidden="1" x14ac:dyDescent="0.25">
      <c r="A436">
        <v>2022</v>
      </c>
      <c r="B436" t="s">
        <v>22</v>
      </c>
      <c r="C436" t="s">
        <v>2</v>
      </c>
      <c r="D436" t="s">
        <v>6</v>
      </c>
      <c r="E436">
        <v>2698</v>
      </c>
      <c r="F436">
        <v>89</v>
      </c>
      <c r="H436">
        <v>168</v>
      </c>
      <c r="I436">
        <v>2955</v>
      </c>
    </row>
    <row r="437" spans="1:9" hidden="1" x14ac:dyDescent="0.25">
      <c r="A437">
        <v>2022</v>
      </c>
      <c r="B437" t="s">
        <v>22</v>
      </c>
      <c r="C437" t="s">
        <v>2</v>
      </c>
      <c r="D437" t="s">
        <v>4</v>
      </c>
      <c r="E437">
        <v>1053</v>
      </c>
      <c r="H437">
        <v>19</v>
      </c>
      <c r="I437">
        <v>1072</v>
      </c>
    </row>
    <row r="438" spans="1:9" hidden="1" x14ac:dyDescent="0.25">
      <c r="A438">
        <v>2022</v>
      </c>
      <c r="B438" t="s">
        <v>22</v>
      </c>
      <c r="C438" t="s">
        <v>2</v>
      </c>
      <c r="D438" t="s">
        <v>3</v>
      </c>
      <c r="E438">
        <v>1119</v>
      </c>
      <c r="F438">
        <v>23</v>
      </c>
      <c r="H438">
        <v>6</v>
      </c>
      <c r="I438">
        <v>1148</v>
      </c>
    </row>
    <row r="439" spans="1:9" hidden="1" x14ac:dyDescent="0.25">
      <c r="A439">
        <v>2022</v>
      </c>
      <c r="B439" t="s">
        <v>22</v>
      </c>
      <c r="C439" t="s">
        <v>2</v>
      </c>
      <c r="D439" t="s">
        <v>1</v>
      </c>
      <c r="E439">
        <v>1002</v>
      </c>
      <c r="F439">
        <v>72</v>
      </c>
      <c r="H439">
        <v>12</v>
      </c>
      <c r="I439">
        <v>1086</v>
      </c>
    </row>
    <row r="440" spans="1:9" hidden="1" x14ac:dyDescent="0.25">
      <c r="A440">
        <v>2022</v>
      </c>
      <c r="B440" t="s">
        <v>22</v>
      </c>
      <c r="C440" t="s">
        <v>1</v>
      </c>
      <c r="D440" t="s">
        <v>7</v>
      </c>
      <c r="E440">
        <v>1758</v>
      </c>
      <c r="F440">
        <v>171</v>
      </c>
      <c r="H440">
        <v>60</v>
      </c>
      <c r="I440">
        <v>1989</v>
      </c>
    </row>
    <row r="441" spans="1:9" hidden="1" x14ac:dyDescent="0.25">
      <c r="A441">
        <v>2022</v>
      </c>
      <c r="B441" t="s">
        <v>22</v>
      </c>
      <c r="C441" t="s">
        <v>1</v>
      </c>
      <c r="D441" t="s">
        <v>6</v>
      </c>
      <c r="E441">
        <v>2050</v>
      </c>
      <c r="F441">
        <v>86</v>
      </c>
      <c r="H441">
        <v>48</v>
      </c>
      <c r="I441">
        <v>2184</v>
      </c>
    </row>
    <row r="442" spans="1:9" hidden="1" x14ac:dyDescent="0.25">
      <c r="A442">
        <v>2022</v>
      </c>
      <c r="B442" t="s">
        <v>22</v>
      </c>
      <c r="C442" t="s">
        <v>1</v>
      </c>
      <c r="D442" t="s">
        <v>5</v>
      </c>
      <c r="E442">
        <v>1200</v>
      </c>
      <c r="I442">
        <v>1200</v>
      </c>
    </row>
    <row r="443" spans="1:9" hidden="1" x14ac:dyDescent="0.25">
      <c r="A443">
        <v>2022</v>
      </c>
      <c r="B443" t="s">
        <v>22</v>
      </c>
      <c r="C443" t="s">
        <v>1</v>
      </c>
      <c r="D443" t="s">
        <v>2</v>
      </c>
      <c r="E443">
        <v>1002</v>
      </c>
      <c r="F443">
        <v>72</v>
      </c>
      <c r="H443">
        <v>12</v>
      </c>
      <c r="I443">
        <v>1086</v>
      </c>
    </row>
    <row r="444" spans="1:9" hidden="1" x14ac:dyDescent="0.25">
      <c r="A444">
        <v>2022</v>
      </c>
      <c r="B444" t="s">
        <v>23</v>
      </c>
      <c r="C444" t="s">
        <v>7</v>
      </c>
      <c r="D444" t="s">
        <v>6</v>
      </c>
      <c r="E444">
        <v>5343</v>
      </c>
      <c r="F444">
        <v>132</v>
      </c>
      <c r="H444">
        <v>84</v>
      </c>
      <c r="I444">
        <v>5559</v>
      </c>
    </row>
    <row r="445" spans="1:9" hidden="1" x14ac:dyDescent="0.25">
      <c r="A445">
        <v>2022</v>
      </c>
      <c r="B445" t="s">
        <v>23</v>
      </c>
      <c r="C445" t="s">
        <v>7</v>
      </c>
      <c r="D445" t="s">
        <v>5</v>
      </c>
      <c r="E445">
        <v>873</v>
      </c>
      <c r="H445">
        <v>60</v>
      </c>
      <c r="I445">
        <v>933</v>
      </c>
    </row>
    <row r="446" spans="1:9" hidden="1" x14ac:dyDescent="0.25">
      <c r="A446">
        <v>2022</v>
      </c>
      <c r="B446" t="s">
        <v>23</v>
      </c>
      <c r="C446" t="s">
        <v>7</v>
      </c>
      <c r="D446" t="s">
        <v>1</v>
      </c>
      <c r="E446">
        <v>984</v>
      </c>
      <c r="F446">
        <v>126</v>
      </c>
      <c r="H446">
        <v>0</v>
      </c>
      <c r="I446">
        <v>1110</v>
      </c>
    </row>
    <row r="447" spans="1:9" hidden="1" x14ac:dyDescent="0.25">
      <c r="A447">
        <v>2022</v>
      </c>
      <c r="B447" t="s">
        <v>23</v>
      </c>
      <c r="C447" t="s">
        <v>6</v>
      </c>
      <c r="D447" t="s">
        <v>7</v>
      </c>
      <c r="E447">
        <v>1773</v>
      </c>
      <c r="F447">
        <v>42</v>
      </c>
      <c r="H447">
        <v>102</v>
      </c>
      <c r="I447">
        <v>1917</v>
      </c>
    </row>
    <row r="448" spans="1:9" hidden="1" x14ac:dyDescent="0.25">
      <c r="A448">
        <v>2022</v>
      </c>
      <c r="B448" t="s">
        <v>23</v>
      </c>
      <c r="C448" t="s">
        <v>6</v>
      </c>
      <c r="D448" t="s">
        <v>3</v>
      </c>
      <c r="E448">
        <v>2961</v>
      </c>
      <c r="F448">
        <v>162</v>
      </c>
      <c r="H448">
        <v>84</v>
      </c>
      <c r="I448">
        <v>3207</v>
      </c>
    </row>
    <row r="449" spans="1:9" hidden="1" x14ac:dyDescent="0.25">
      <c r="A449">
        <v>2022</v>
      </c>
      <c r="B449" t="s">
        <v>23</v>
      </c>
      <c r="C449" t="s">
        <v>6</v>
      </c>
      <c r="D449" t="s">
        <v>2</v>
      </c>
      <c r="E449">
        <v>3954</v>
      </c>
      <c r="F449">
        <v>93</v>
      </c>
      <c r="H449">
        <v>144</v>
      </c>
      <c r="I449">
        <v>4191</v>
      </c>
    </row>
    <row r="450" spans="1:9" hidden="1" x14ac:dyDescent="0.25">
      <c r="A450">
        <v>2022</v>
      </c>
      <c r="B450" t="s">
        <v>23</v>
      </c>
      <c r="C450" t="s">
        <v>6</v>
      </c>
      <c r="D450" t="s">
        <v>1</v>
      </c>
      <c r="E450">
        <v>4446</v>
      </c>
      <c r="F450">
        <v>84</v>
      </c>
      <c r="H450">
        <v>42</v>
      </c>
      <c r="I450">
        <v>4572</v>
      </c>
    </row>
    <row r="451" spans="1:9" hidden="1" x14ac:dyDescent="0.25">
      <c r="A451">
        <v>2022</v>
      </c>
      <c r="B451" t="s">
        <v>23</v>
      </c>
      <c r="C451" t="s">
        <v>5</v>
      </c>
      <c r="D451" t="s">
        <v>6</v>
      </c>
      <c r="E451">
        <v>873</v>
      </c>
      <c r="H451">
        <v>60</v>
      </c>
      <c r="I451">
        <v>933</v>
      </c>
    </row>
    <row r="452" spans="1:9" hidden="1" x14ac:dyDescent="0.25">
      <c r="A452">
        <v>2022</v>
      </c>
      <c r="B452" t="s">
        <v>23</v>
      </c>
      <c r="C452" t="s">
        <v>5</v>
      </c>
      <c r="D452" t="s">
        <v>2</v>
      </c>
      <c r="E452">
        <v>972</v>
      </c>
      <c r="H452">
        <v>42</v>
      </c>
      <c r="I452">
        <v>1014</v>
      </c>
    </row>
    <row r="453" spans="1:9" hidden="1" x14ac:dyDescent="0.25">
      <c r="A453">
        <v>2022</v>
      </c>
      <c r="B453" t="s">
        <v>23</v>
      </c>
      <c r="C453" t="s">
        <v>4</v>
      </c>
      <c r="D453" t="s">
        <v>2</v>
      </c>
      <c r="E453">
        <v>1155</v>
      </c>
      <c r="F453">
        <v>6</v>
      </c>
      <c r="H453">
        <v>2</v>
      </c>
      <c r="I453">
        <v>1163</v>
      </c>
    </row>
    <row r="454" spans="1:9" hidden="1" x14ac:dyDescent="0.25">
      <c r="A454">
        <v>2022</v>
      </c>
      <c r="B454" t="s">
        <v>23</v>
      </c>
      <c r="C454" t="s">
        <v>3</v>
      </c>
      <c r="D454" t="s">
        <v>7</v>
      </c>
      <c r="E454">
        <v>1104</v>
      </c>
      <c r="F454">
        <v>60</v>
      </c>
      <c r="H454">
        <v>0</v>
      </c>
      <c r="I454">
        <v>1164</v>
      </c>
    </row>
    <row r="455" spans="1:9" hidden="1" x14ac:dyDescent="0.25">
      <c r="A455">
        <v>2022</v>
      </c>
      <c r="B455" t="s">
        <v>23</v>
      </c>
      <c r="C455" t="s">
        <v>3</v>
      </c>
      <c r="D455" t="s">
        <v>6</v>
      </c>
      <c r="E455">
        <v>1845</v>
      </c>
      <c r="F455">
        <v>54</v>
      </c>
      <c r="H455">
        <v>102</v>
      </c>
      <c r="I455">
        <v>2001</v>
      </c>
    </row>
    <row r="456" spans="1:9" hidden="1" x14ac:dyDescent="0.25">
      <c r="A456">
        <v>2022</v>
      </c>
      <c r="B456" t="s">
        <v>23</v>
      </c>
      <c r="C456" t="s">
        <v>3</v>
      </c>
      <c r="D456" t="s">
        <v>2</v>
      </c>
      <c r="E456">
        <v>933</v>
      </c>
      <c r="F456">
        <v>84</v>
      </c>
      <c r="H456">
        <v>30</v>
      </c>
      <c r="I456">
        <v>1047</v>
      </c>
    </row>
    <row r="457" spans="1:9" hidden="1" x14ac:dyDescent="0.25">
      <c r="A457">
        <v>2022</v>
      </c>
      <c r="B457" t="s">
        <v>23</v>
      </c>
      <c r="C457" t="s">
        <v>3</v>
      </c>
      <c r="D457" t="s">
        <v>1</v>
      </c>
      <c r="E457">
        <v>1086</v>
      </c>
      <c r="F457">
        <v>60</v>
      </c>
      <c r="H457">
        <v>0</v>
      </c>
      <c r="I457">
        <v>1146</v>
      </c>
    </row>
    <row r="458" spans="1:9" hidden="1" x14ac:dyDescent="0.25">
      <c r="A458">
        <v>2022</v>
      </c>
      <c r="B458" t="s">
        <v>23</v>
      </c>
      <c r="C458" t="s">
        <v>2</v>
      </c>
      <c r="D458" t="s">
        <v>7</v>
      </c>
      <c r="E458">
        <v>2145</v>
      </c>
      <c r="F458">
        <v>30</v>
      </c>
      <c r="H458">
        <v>42</v>
      </c>
      <c r="I458">
        <v>2217</v>
      </c>
    </row>
    <row r="459" spans="1:9" hidden="1" x14ac:dyDescent="0.25">
      <c r="A459">
        <v>2022</v>
      </c>
      <c r="B459" t="s">
        <v>23</v>
      </c>
      <c r="C459" t="s">
        <v>2</v>
      </c>
      <c r="D459" t="s">
        <v>6</v>
      </c>
      <c r="E459">
        <v>3897</v>
      </c>
      <c r="F459">
        <v>177</v>
      </c>
      <c r="H459">
        <v>132</v>
      </c>
      <c r="I459">
        <v>4206</v>
      </c>
    </row>
    <row r="460" spans="1:9" hidden="1" x14ac:dyDescent="0.25">
      <c r="A460">
        <v>2022</v>
      </c>
      <c r="B460" t="s">
        <v>23</v>
      </c>
      <c r="C460" t="s">
        <v>2</v>
      </c>
      <c r="D460" t="s">
        <v>5</v>
      </c>
      <c r="E460">
        <v>972</v>
      </c>
      <c r="F460">
        <v>0</v>
      </c>
      <c r="H460">
        <v>42</v>
      </c>
      <c r="I460">
        <v>1014</v>
      </c>
    </row>
    <row r="461" spans="1:9" hidden="1" x14ac:dyDescent="0.25">
      <c r="A461">
        <v>2022</v>
      </c>
      <c r="B461" t="s">
        <v>23</v>
      </c>
      <c r="C461" t="s">
        <v>2</v>
      </c>
      <c r="D461" t="s">
        <v>4</v>
      </c>
      <c r="E461">
        <v>1155</v>
      </c>
      <c r="F461">
        <v>6</v>
      </c>
      <c r="H461">
        <v>2</v>
      </c>
      <c r="I461">
        <v>1163</v>
      </c>
    </row>
    <row r="462" spans="1:9" hidden="1" x14ac:dyDescent="0.25">
      <c r="A462">
        <v>2022</v>
      </c>
      <c r="B462" t="s">
        <v>23</v>
      </c>
      <c r="C462" t="s">
        <v>2</v>
      </c>
      <c r="D462" t="s">
        <v>3</v>
      </c>
      <c r="E462">
        <v>1086</v>
      </c>
      <c r="F462">
        <v>60</v>
      </c>
      <c r="H462">
        <v>0</v>
      </c>
      <c r="I462">
        <v>1146</v>
      </c>
    </row>
    <row r="463" spans="1:9" hidden="1" x14ac:dyDescent="0.25">
      <c r="A463">
        <v>2022</v>
      </c>
      <c r="B463" t="s">
        <v>23</v>
      </c>
      <c r="C463" t="s">
        <v>1</v>
      </c>
      <c r="D463" t="s">
        <v>7</v>
      </c>
      <c r="E463">
        <v>3123</v>
      </c>
      <c r="F463">
        <v>276</v>
      </c>
      <c r="H463">
        <v>0</v>
      </c>
      <c r="I463">
        <v>3399</v>
      </c>
    </row>
    <row r="464" spans="1:9" hidden="1" x14ac:dyDescent="0.25">
      <c r="A464">
        <v>2022</v>
      </c>
      <c r="B464" t="s">
        <v>23</v>
      </c>
      <c r="C464" t="s">
        <v>1</v>
      </c>
      <c r="D464" t="s">
        <v>6</v>
      </c>
      <c r="E464">
        <v>996</v>
      </c>
      <c r="F464">
        <v>42</v>
      </c>
      <c r="H464">
        <v>30</v>
      </c>
      <c r="I464">
        <v>1068</v>
      </c>
    </row>
    <row r="465" spans="1:9" hidden="1" x14ac:dyDescent="0.25">
      <c r="A465">
        <v>2022</v>
      </c>
      <c r="B465" t="s">
        <v>23</v>
      </c>
      <c r="C465" t="s">
        <v>1</v>
      </c>
      <c r="D465" t="s">
        <v>2</v>
      </c>
      <c r="E465">
        <v>2241</v>
      </c>
      <c r="F465">
        <v>90</v>
      </c>
      <c r="H465">
        <v>0</v>
      </c>
      <c r="I465">
        <v>2331</v>
      </c>
    </row>
    <row r="466" spans="1:9" hidden="1" x14ac:dyDescent="0.25">
      <c r="A466">
        <v>2022</v>
      </c>
      <c r="B466" t="s">
        <v>24</v>
      </c>
      <c r="C466" t="s">
        <v>7</v>
      </c>
      <c r="D466" t="s">
        <v>6</v>
      </c>
      <c r="E466">
        <v>4305</v>
      </c>
      <c r="F466">
        <v>68</v>
      </c>
      <c r="G466">
        <v>0</v>
      </c>
      <c r="H466">
        <v>84</v>
      </c>
      <c r="I466">
        <v>4457</v>
      </c>
    </row>
    <row r="467" spans="1:9" hidden="1" x14ac:dyDescent="0.25">
      <c r="A467">
        <v>2022</v>
      </c>
      <c r="B467" t="s">
        <v>24</v>
      </c>
      <c r="C467" t="s">
        <v>7</v>
      </c>
      <c r="D467" t="s">
        <v>3</v>
      </c>
      <c r="E467">
        <v>951</v>
      </c>
      <c r="F467">
        <v>150</v>
      </c>
      <c r="G467">
        <v>0</v>
      </c>
      <c r="H467">
        <v>0</v>
      </c>
      <c r="I467">
        <v>1101</v>
      </c>
    </row>
    <row r="468" spans="1:9" hidden="1" x14ac:dyDescent="0.25">
      <c r="A468">
        <v>2022</v>
      </c>
      <c r="B468" t="s">
        <v>24</v>
      </c>
      <c r="C468" t="s">
        <v>7</v>
      </c>
      <c r="D468" t="s">
        <v>2</v>
      </c>
      <c r="E468">
        <v>1932</v>
      </c>
      <c r="F468">
        <v>24</v>
      </c>
      <c r="G468">
        <v>0</v>
      </c>
      <c r="H468">
        <v>84</v>
      </c>
      <c r="I468">
        <v>2040</v>
      </c>
    </row>
    <row r="469" spans="1:9" hidden="1" x14ac:dyDescent="0.25">
      <c r="A469">
        <v>2022</v>
      </c>
      <c r="B469" t="s">
        <v>24</v>
      </c>
      <c r="C469" t="s">
        <v>6</v>
      </c>
      <c r="D469" t="s">
        <v>7</v>
      </c>
      <c r="E469">
        <v>1887</v>
      </c>
      <c r="F469">
        <v>48</v>
      </c>
      <c r="G469">
        <v>0</v>
      </c>
      <c r="H469">
        <v>96</v>
      </c>
      <c r="I469">
        <v>2031</v>
      </c>
    </row>
    <row r="470" spans="1:9" hidden="1" x14ac:dyDescent="0.25">
      <c r="A470">
        <v>2022</v>
      </c>
      <c r="B470" t="s">
        <v>24</v>
      </c>
      <c r="C470" t="s">
        <v>6</v>
      </c>
      <c r="D470" t="s">
        <v>5</v>
      </c>
      <c r="E470">
        <v>2100</v>
      </c>
      <c r="F470">
        <v>0</v>
      </c>
      <c r="G470">
        <v>0</v>
      </c>
      <c r="H470">
        <v>66</v>
      </c>
      <c r="I470">
        <v>2166</v>
      </c>
    </row>
    <row r="471" spans="1:9" hidden="1" x14ac:dyDescent="0.25">
      <c r="A471">
        <v>2022</v>
      </c>
      <c r="B471" t="s">
        <v>24</v>
      </c>
      <c r="C471" t="s">
        <v>6</v>
      </c>
      <c r="D471" t="s">
        <v>3</v>
      </c>
      <c r="E471">
        <v>3312</v>
      </c>
      <c r="F471">
        <v>26</v>
      </c>
      <c r="G471">
        <v>0</v>
      </c>
      <c r="H471">
        <v>54</v>
      </c>
      <c r="I471">
        <v>3392</v>
      </c>
    </row>
    <row r="472" spans="1:9" hidden="1" x14ac:dyDescent="0.25">
      <c r="A472">
        <v>2022</v>
      </c>
      <c r="B472" t="s">
        <v>24</v>
      </c>
      <c r="C472" t="s">
        <v>6</v>
      </c>
      <c r="D472" t="s">
        <v>2</v>
      </c>
      <c r="E472">
        <v>1062</v>
      </c>
      <c r="F472">
        <v>70</v>
      </c>
      <c r="G472">
        <v>0</v>
      </c>
      <c r="H472">
        <v>252</v>
      </c>
      <c r="I472">
        <v>1384</v>
      </c>
    </row>
    <row r="473" spans="1:9" hidden="1" x14ac:dyDescent="0.25">
      <c r="A473">
        <v>2022</v>
      </c>
      <c r="B473" t="s">
        <v>24</v>
      </c>
      <c r="C473" t="s">
        <v>6</v>
      </c>
      <c r="D473" t="s">
        <v>1</v>
      </c>
      <c r="E473">
        <v>2148</v>
      </c>
      <c r="F473">
        <v>12</v>
      </c>
      <c r="G473">
        <v>0</v>
      </c>
      <c r="H473">
        <v>48</v>
      </c>
      <c r="I473">
        <v>2208</v>
      </c>
    </row>
    <row r="474" spans="1:9" hidden="1" x14ac:dyDescent="0.25">
      <c r="A474">
        <v>2022</v>
      </c>
      <c r="B474" t="s">
        <v>24</v>
      </c>
      <c r="C474" t="s">
        <v>5</v>
      </c>
      <c r="D474" t="s">
        <v>7</v>
      </c>
      <c r="E474">
        <v>1200</v>
      </c>
      <c r="F474">
        <v>0</v>
      </c>
      <c r="G474">
        <v>0</v>
      </c>
      <c r="H474">
        <v>0</v>
      </c>
      <c r="I474">
        <v>1200</v>
      </c>
    </row>
    <row r="475" spans="1:9" hidden="1" x14ac:dyDescent="0.25">
      <c r="A475">
        <v>2022</v>
      </c>
      <c r="B475" t="s">
        <v>24</v>
      </c>
      <c r="C475" t="s">
        <v>5</v>
      </c>
      <c r="D475" t="s">
        <v>6</v>
      </c>
      <c r="E475">
        <v>900</v>
      </c>
      <c r="F475">
        <v>0</v>
      </c>
      <c r="G475">
        <v>0</v>
      </c>
      <c r="H475">
        <v>66</v>
      </c>
      <c r="I475">
        <v>966</v>
      </c>
    </row>
    <row r="476" spans="1:9" hidden="1" x14ac:dyDescent="0.25">
      <c r="A476">
        <v>2022</v>
      </c>
      <c r="B476" t="s">
        <v>24</v>
      </c>
      <c r="C476" t="s">
        <v>5</v>
      </c>
      <c r="D476" t="s">
        <v>2</v>
      </c>
      <c r="E476">
        <v>864</v>
      </c>
      <c r="F476">
        <v>0</v>
      </c>
      <c r="G476">
        <v>0</v>
      </c>
      <c r="H476">
        <v>66</v>
      </c>
      <c r="I476">
        <v>930</v>
      </c>
    </row>
    <row r="477" spans="1:9" hidden="1" x14ac:dyDescent="0.25">
      <c r="A477">
        <v>2022</v>
      </c>
      <c r="B477" t="s">
        <v>24</v>
      </c>
      <c r="C477" t="s">
        <v>3</v>
      </c>
      <c r="D477" t="s">
        <v>7</v>
      </c>
      <c r="E477">
        <v>2112</v>
      </c>
      <c r="F477">
        <v>176</v>
      </c>
      <c r="G477">
        <v>0</v>
      </c>
      <c r="H477">
        <v>0</v>
      </c>
      <c r="I477">
        <v>2288</v>
      </c>
    </row>
    <row r="478" spans="1:9" hidden="1" x14ac:dyDescent="0.25">
      <c r="A478">
        <v>2022</v>
      </c>
      <c r="B478" t="s">
        <v>24</v>
      </c>
      <c r="C478" t="s">
        <v>3</v>
      </c>
      <c r="D478" t="s">
        <v>6</v>
      </c>
      <c r="E478">
        <v>1200</v>
      </c>
      <c r="F478">
        <v>0</v>
      </c>
      <c r="G478">
        <v>0</v>
      </c>
      <c r="H478">
        <v>0</v>
      </c>
      <c r="I478">
        <v>1200</v>
      </c>
    </row>
    <row r="479" spans="1:9" hidden="1" x14ac:dyDescent="0.25">
      <c r="A479">
        <v>2022</v>
      </c>
      <c r="B479" t="s">
        <v>24</v>
      </c>
      <c r="C479" t="s">
        <v>3</v>
      </c>
      <c r="D479" t="s">
        <v>2</v>
      </c>
      <c r="E479">
        <v>951</v>
      </c>
      <c r="F479">
        <v>0</v>
      </c>
      <c r="G479">
        <v>0</v>
      </c>
      <c r="H479">
        <v>54</v>
      </c>
      <c r="I479">
        <v>1005</v>
      </c>
    </row>
    <row r="480" spans="1:9" hidden="1" x14ac:dyDescent="0.25">
      <c r="A480">
        <v>2022</v>
      </c>
      <c r="B480" t="s">
        <v>24</v>
      </c>
      <c r="C480" t="s">
        <v>2</v>
      </c>
      <c r="D480" t="s">
        <v>7</v>
      </c>
      <c r="E480">
        <v>879</v>
      </c>
      <c r="F480">
        <v>6</v>
      </c>
      <c r="G480">
        <v>0</v>
      </c>
      <c r="H480">
        <v>60</v>
      </c>
      <c r="I480">
        <v>945</v>
      </c>
    </row>
    <row r="481" spans="1:9" hidden="1" x14ac:dyDescent="0.25">
      <c r="A481">
        <v>2022</v>
      </c>
      <c r="B481" t="s">
        <v>24</v>
      </c>
      <c r="C481" t="s">
        <v>2</v>
      </c>
      <c r="D481" t="s">
        <v>6</v>
      </c>
      <c r="E481">
        <v>3066</v>
      </c>
      <c r="F481">
        <v>88</v>
      </c>
      <c r="G481">
        <v>0</v>
      </c>
      <c r="H481">
        <v>330</v>
      </c>
      <c r="I481">
        <v>3484</v>
      </c>
    </row>
    <row r="482" spans="1:9" hidden="1" x14ac:dyDescent="0.25">
      <c r="A482">
        <v>2022</v>
      </c>
      <c r="B482" t="s">
        <v>24</v>
      </c>
      <c r="C482" t="s">
        <v>2</v>
      </c>
      <c r="D482" t="s">
        <v>5</v>
      </c>
      <c r="E482">
        <v>864</v>
      </c>
      <c r="F482">
        <v>0</v>
      </c>
      <c r="G482">
        <v>0</v>
      </c>
      <c r="H482">
        <v>66</v>
      </c>
      <c r="I482">
        <v>930</v>
      </c>
    </row>
    <row r="483" spans="1:9" hidden="1" x14ac:dyDescent="0.25">
      <c r="A483">
        <v>2022</v>
      </c>
      <c r="B483" t="s">
        <v>24</v>
      </c>
      <c r="C483" t="s">
        <v>1</v>
      </c>
      <c r="D483" t="s">
        <v>7</v>
      </c>
      <c r="E483">
        <v>1110</v>
      </c>
      <c r="F483">
        <v>12</v>
      </c>
      <c r="G483">
        <v>0</v>
      </c>
      <c r="H483">
        <v>12</v>
      </c>
      <c r="I483">
        <v>1134</v>
      </c>
    </row>
    <row r="484" spans="1:9" hidden="1" x14ac:dyDescent="0.25">
      <c r="A484">
        <v>2022</v>
      </c>
      <c r="B484" t="s">
        <v>24</v>
      </c>
      <c r="C484" t="s">
        <v>1</v>
      </c>
      <c r="D484" t="s">
        <v>6</v>
      </c>
      <c r="E484">
        <v>2139</v>
      </c>
      <c r="F484">
        <v>12</v>
      </c>
      <c r="G484">
        <v>0</v>
      </c>
      <c r="H484">
        <v>48</v>
      </c>
      <c r="I484">
        <v>2199</v>
      </c>
    </row>
    <row r="485" spans="1:9" hidden="1" x14ac:dyDescent="0.25">
      <c r="A485">
        <v>2022</v>
      </c>
      <c r="B485" t="s">
        <v>25</v>
      </c>
      <c r="C485" t="s">
        <v>7</v>
      </c>
      <c r="D485" t="s">
        <v>6</v>
      </c>
      <c r="E485">
        <v>4750</v>
      </c>
      <c r="F485">
        <v>144</v>
      </c>
      <c r="G485">
        <v>0</v>
      </c>
      <c r="H485">
        <v>198</v>
      </c>
      <c r="I485">
        <v>5092</v>
      </c>
    </row>
    <row r="486" spans="1:9" hidden="1" x14ac:dyDescent="0.25">
      <c r="A486">
        <v>2022</v>
      </c>
      <c r="B486" t="s">
        <v>25</v>
      </c>
      <c r="C486" t="s">
        <v>6</v>
      </c>
      <c r="D486" t="s">
        <v>7</v>
      </c>
      <c r="E486">
        <v>1605</v>
      </c>
      <c r="F486">
        <v>72</v>
      </c>
      <c r="G486">
        <v>0</v>
      </c>
      <c r="H486">
        <v>144</v>
      </c>
      <c r="I486">
        <v>1821</v>
      </c>
    </row>
    <row r="487" spans="1:9" hidden="1" x14ac:dyDescent="0.25">
      <c r="A487">
        <v>2022</v>
      </c>
      <c r="B487" t="s">
        <v>25</v>
      </c>
      <c r="C487" t="s">
        <v>6</v>
      </c>
      <c r="D487" t="s">
        <v>5</v>
      </c>
      <c r="E487">
        <v>2130</v>
      </c>
      <c r="F487">
        <v>0</v>
      </c>
      <c r="G487">
        <v>0</v>
      </c>
      <c r="H487">
        <v>48</v>
      </c>
      <c r="I487">
        <v>2178</v>
      </c>
    </row>
    <row r="488" spans="1:9" hidden="1" x14ac:dyDescent="0.25">
      <c r="A488">
        <v>2022</v>
      </c>
      <c r="B488" t="s">
        <v>25</v>
      </c>
      <c r="C488" t="s">
        <v>6</v>
      </c>
      <c r="D488" t="s">
        <v>3</v>
      </c>
      <c r="E488">
        <v>3277</v>
      </c>
      <c r="F488">
        <v>72</v>
      </c>
      <c r="G488">
        <v>0</v>
      </c>
      <c r="H488">
        <v>36</v>
      </c>
      <c r="I488">
        <v>3385</v>
      </c>
    </row>
    <row r="489" spans="1:9" hidden="1" x14ac:dyDescent="0.25">
      <c r="A489">
        <v>2022</v>
      </c>
      <c r="B489" t="s">
        <v>25</v>
      </c>
      <c r="C489" t="s">
        <v>6</v>
      </c>
      <c r="D489" t="s">
        <v>2</v>
      </c>
      <c r="E489">
        <v>1827</v>
      </c>
      <c r="F489">
        <v>30</v>
      </c>
      <c r="G489">
        <v>0</v>
      </c>
      <c r="H489">
        <v>114</v>
      </c>
      <c r="I489">
        <v>1971</v>
      </c>
    </row>
    <row r="490" spans="1:9" hidden="1" x14ac:dyDescent="0.25">
      <c r="A490">
        <v>2022</v>
      </c>
      <c r="B490" t="s">
        <v>25</v>
      </c>
      <c r="C490" t="s">
        <v>6</v>
      </c>
      <c r="D490" t="s">
        <v>1</v>
      </c>
      <c r="E490">
        <v>3321</v>
      </c>
      <c r="F490">
        <v>66</v>
      </c>
      <c r="G490">
        <v>0</v>
      </c>
      <c r="H490">
        <v>36</v>
      </c>
      <c r="I490">
        <v>3423</v>
      </c>
    </row>
    <row r="491" spans="1:9" hidden="1" x14ac:dyDescent="0.25">
      <c r="A491">
        <v>2022</v>
      </c>
      <c r="B491" t="s">
        <v>25</v>
      </c>
      <c r="C491" t="s">
        <v>5</v>
      </c>
      <c r="D491" t="s">
        <v>7</v>
      </c>
      <c r="E491">
        <v>1065</v>
      </c>
      <c r="F491">
        <v>0</v>
      </c>
      <c r="G491">
        <v>0</v>
      </c>
      <c r="H491">
        <v>24</v>
      </c>
      <c r="I491">
        <v>1089</v>
      </c>
    </row>
    <row r="492" spans="1:9" hidden="1" x14ac:dyDescent="0.25">
      <c r="A492">
        <v>2022</v>
      </c>
      <c r="B492" t="s">
        <v>25</v>
      </c>
      <c r="C492" t="s">
        <v>5</v>
      </c>
      <c r="D492" t="s">
        <v>6</v>
      </c>
      <c r="E492">
        <v>1083</v>
      </c>
      <c r="F492">
        <v>0</v>
      </c>
      <c r="G492">
        <v>0</v>
      </c>
      <c r="H492">
        <v>24</v>
      </c>
      <c r="I492">
        <v>1107</v>
      </c>
    </row>
    <row r="493" spans="1:9" hidden="1" x14ac:dyDescent="0.25">
      <c r="A493">
        <v>2022</v>
      </c>
      <c r="B493" t="s">
        <v>25</v>
      </c>
      <c r="C493" t="s">
        <v>5</v>
      </c>
      <c r="D493" t="s">
        <v>1</v>
      </c>
      <c r="E493">
        <v>1065</v>
      </c>
      <c r="F493">
        <v>0</v>
      </c>
      <c r="G493">
        <v>0</v>
      </c>
      <c r="H493">
        <v>24</v>
      </c>
      <c r="I493">
        <v>1089</v>
      </c>
    </row>
    <row r="494" spans="1:9" hidden="1" x14ac:dyDescent="0.25">
      <c r="A494">
        <v>2022</v>
      </c>
      <c r="B494" t="s">
        <v>25</v>
      </c>
      <c r="C494" t="s">
        <v>3</v>
      </c>
      <c r="D494" t="s">
        <v>6</v>
      </c>
      <c r="E494">
        <v>978</v>
      </c>
      <c r="F494">
        <v>72</v>
      </c>
      <c r="G494">
        <v>0</v>
      </c>
      <c r="H494">
        <v>24</v>
      </c>
      <c r="I494">
        <v>1074</v>
      </c>
    </row>
    <row r="495" spans="1:9" hidden="1" x14ac:dyDescent="0.25">
      <c r="A495">
        <v>2022</v>
      </c>
      <c r="B495" t="s">
        <v>25</v>
      </c>
      <c r="C495" t="s">
        <v>3</v>
      </c>
      <c r="D495" t="s">
        <v>2</v>
      </c>
      <c r="E495">
        <v>2299</v>
      </c>
      <c r="F495">
        <v>0</v>
      </c>
      <c r="G495">
        <v>0</v>
      </c>
      <c r="H495">
        <v>12</v>
      </c>
      <c r="I495">
        <v>2311</v>
      </c>
    </row>
    <row r="496" spans="1:9" hidden="1" x14ac:dyDescent="0.25">
      <c r="A496">
        <v>2022</v>
      </c>
      <c r="B496" t="s">
        <v>25</v>
      </c>
      <c r="C496" t="s">
        <v>3</v>
      </c>
      <c r="D496" t="s">
        <v>1</v>
      </c>
      <c r="E496">
        <v>1113</v>
      </c>
      <c r="F496">
        <v>24</v>
      </c>
      <c r="G496">
        <v>0</v>
      </c>
      <c r="H496">
        <v>6</v>
      </c>
      <c r="I496">
        <v>1143</v>
      </c>
    </row>
    <row r="497" spans="1:9" hidden="1" x14ac:dyDescent="0.25">
      <c r="A497">
        <v>2022</v>
      </c>
      <c r="B497" t="s">
        <v>25</v>
      </c>
      <c r="C497" t="s">
        <v>2</v>
      </c>
      <c r="D497" t="s">
        <v>7</v>
      </c>
      <c r="E497">
        <v>2080</v>
      </c>
      <c r="F497">
        <v>72</v>
      </c>
      <c r="G497">
        <v>0</v>
      </c>
      <c r="H497">
        <v>30</v>
      </c>
      <c r="I497">
        <v>2182</v>
      </c>
    </row>
    <row r="498" spans="1:9" hidden="1" x14ac:dyDescent="0.25">
      <c r="A498">
        <v>2022</v>
      </c>
      <c r="B498" t="s">
        <v>25</v>
      </c>
      <c r="C498" t="s">
        <v>2</v>
      </c>
      <c r="D498" t="s">
        <v>6</v>
      </c>
      <c r="E498">
        <v>3043</v>
      </c>
      <c r="F498">
        <v>0</v>
      </c>
      <c r="G498">
        <v>0</v>
      </c>
      <c r="H498">
        <v>114</v>
      </c>
      <c r="I498">
        <v>3157</v>
      </c>
    </row>
    <row r="499" spans="1:9" hidden="1" x14ac:dyDescent="0.25">
      <c r="A499">
        <v>2022</v>
      </c>
      <c r="B499" t="s">
        <v>25</v>
      </c>
      <c r="C499" t="s">
        <v>2</v>
      </c>
      <c r="D499" t="s">
        <v>3</v>
      </c>
      <c r="E499">
        <v>1113</v>
      </c>
      <c r="F499">
        <v>24</v>
      </c>
      <c r="G499">
        <v>0</v>
      </c>
      <c r="H499">
        <v>6</v>
      </c>
      <c r="I499">
        <v>1143</v>
      </c>
    </row>
    <row r="500" spans="1:9" hidden="1" x14ac:dyDescent="0.25">
      <c r="A500">
        <v>2022</v>
      </c>
      <c r="B500" t="s">
        <v>25</v>
      </c>
      <c r="C500" t="s">
        <v>1</v>
      </c>
      <c r="D500" t="s">
        <v>6</v>
      </c>
      <c r="E500">
        <v>3303</v>
      </c>
      <c r="F500">
        <v>66</v>
      </c>
      <c r="G500">
        <v>0</v>
      </c>
      <c r="H500">
        <v>36</v>
      </c>
      <c r="I500">
        <v>3405</v>
      </c>
    </row>
    <row r="501" spans="1:9" hidden="1" x14ac:dyDescent="0.25">
      <c r="A501">
        <v>2022</v>
      </c>
      <c r="B501" t="s">
        <v>25</v>
      </c>
      <c r="C501" t="s">
        <v>1</v>
      </c>
      <c r="D501" t="s">
        <v>5</v>
      </c>
      <c r="E501">
        <v>1083</v>
      </c>
      <c r="F501">
        <v>0</v>
      </c>
      <c r="G501">
        <v>0</v>
      </c>
      <c r="H501">
        <v>24</v>
      </c>
      <c r="I501">
        <v>1107</v>
      </c>
    </row>
    <row r="502" spans="1:9" hidden="1" x14ac:dyDescent="0.25">
      <c r="A502">
        <v>2022</v>
      </c>
      <c r="B502" t="s">
        <v>25</v>
      </c>
      <c r="C502" t="s">
        <v>1</v>
      </c>
      <c r="D502" t="s">
        <v>2</v>
      </c>
      <c r="E502">
        <v>1113</v>
      </c>
      <c r="F502">
        <v>24</v>
      </c>
      <c r="G502">
        <v>0</v>
      </c>
      <c r="H502">
        <v>6</v>
      </c>
      <c r="I502">
        <v>1143</v>
      </c>
    </row>
    <row r="503" spans="1:9" hidden="1" x14ac:dyDescent="0.25">
      <c r="A503">
        <v>2022</v>
      </c>
      <c r="B503" t="s">
        <v>26</v>
      </c>
      <c r="C503" t="s">
        <v>7</v>
      </c>
      <c r="D503" t="s">
        <v>6</v>
      </c>
      <c r="E503">
        <v>1807</v>
      </c>
      <c r="F503">
        <v>90</v>
      </c>
      <c r="H503">
        <v>78</v>
      </c>
      <c r="I503">
        <f>+Tabla4[[#This Row],[env 10 kg]]+Tabla4[[#This Row],[env 15 kg]]+Tabla4[[#This Row],[env 45 kg]]</f>
        <v>1975</v>
      </c>
    </row>
    <row r="504" spans="1:9" hidden="1" x14ac:dyDescent="0.25">
      <c r="A504">
        <v>2022</v>
      </c>
      <c r="B504" t="s">
        <v>26</v>
      </c>
      <c r="C504" t="s">
        <v>7</v>
      </c>
      <c r="D504" t="s">
        <v>5</v>
      </c>
      <c r="E504">
        <v>1962</v>
      </c>
      <c r="F504">
        <v>0</v>
      </c>
      <c r="H504">
        <v>42</v>
      </c>
      <c r="I504">
        <f>+Tabla4[[#This Row],[env 10 kg]]+Tabla4[[#This Row],[env 15 kg]]+Tabla4[[#This Row],[env 45 kg]]</f>
        <v>2004</v>
      </c>
    </row>
    <row r="505" spans="1:9" hidden="1" x14ac:dyDescent="0.25">
      <c r="A505">
        <v>2022</v>
      </c>
      <c r="B505" t="s">
        <v>26</v>
      </c>
      <c r="C505" t="s">
        <v>7</v>
      </c>
      <c r="D505" t="s">
        <v>2</v>
      </c>
      <c r="E505">
        <v>1065</v>
      </c>
      <c r="F505">
        <v>0</v>
      </c>
      <c r="H505">
        <v>24</v>
      </c>
      <c r="I505">
        <f>+Tabla4[[#This Row],[env 10 kg]]+Tabla4[[#This Row],[env 15 kg]]+Tabla4[[#This Row],[env 45 kg]]</f>
        <v>1089</v>
      </c>
    </row>
    <row r="506" spans="1:9" hidden="1" x14ac:dyDescent="0.25">
      <c r="A506">
        <v>2022</v>
      </c>
      <c r="B506" t="s">
        <v>26</v>
      </c>
      <c r="C506" t="s">
        <v>6</v>
      </c>
      <c r="D506" t="s">
        <v>7</v>
      </c>
      <c r="E506">
        <v>1813</v>
      </c>
      <c r="F506">
        <v>60</v>
      </c>
      <c r="H506">
        <v>84</v>
      </c>
      <c r="I506">
        <f>+Tabla4[[#This Row],[env 10 kg]]+Tabla4[[#This Row],[env 15 kg]]+Tabla4[[#This Row],[env 45 kg]]</f>
        <v>1957</v>
      </c>
    </row>
    <row r="507" spans="1:9" hidden="1" x14ac:dyDescent="0.25">
      <c r="A507">
        <v>2022</v>
      </c>
      <c r="B507" t="s">
        <v>26</v>
      </c>
      <c r="C507" t="s">
        <v>6</v>
      </c>
      <c r="D507" t="s">
        <v>5</v>
      </c>
      <c r="E507">
        <v>1200</v>
      </c>
      <c r="F507">
        <v>0</v>
      </c>
      <c r="H507">
        <v>0</v>
      </c>
      <c r="I507">
        <f>+Tabla4[[#This Row],[env 10 kg]]</f>
        <v>1200</v>
      </c>
    </row>
    <row r="508" spans="1:9" hidden="1" x14ac:dyDescent="0.25">
      <c r="A508">
        <v>2022</v>
      </c>
      <c r="B508" t="s">
        <v>26</v>
      </c>
      <c r="C508" t="s">
        <v>6</v>
      </c>
      <c r="D508" t="s">
        <v>3</v>
      </c>
      <c r="E508">
        <v>3072</v>
      </c>
      <c r="F508">
        <v>138</v>
      </c>
      <c r="H508">
        <v>66</v>
      </c>
      <c r="I508">
        <f>+Tabla4[[#This Row],[env 10 kg]]+Tabla4[[#This Row],[env 15 kg]]+Tabla4[[#This Row],[env 45 kg]]</f>
        <v>3276</v>
      </c>
    </row>
    <row r="509" spans="1:9" hidden="1" x14ac:dyDescent="0.25">
      <c r="A509">
        <v>2022</v>
      </c>
      <c r="B509" t="s">
        <v>26</v>
      </c>
      <c r="C509" t="s">
        <v>6</v>
      </c>
      <c r="D509" t="s">
        <v>2</v>
      </c>
      <c r="E509">
        <v>997</v>
      </c>
      <c r="F509">
        <v>42</v>
      </c>
      <c r="H509">
        <v>18</v>
      </c>
      <c r="I509">
        <f>+Tabla4[[#This Row],[env 10 kg]]+Tabla4[[#This Row],[env 15 kg]]+Tabla4[[#This Row],[env 45 kg]]</f>
        <v>1057</v>
      </c>
    </row>
    <row r="510" spans="1:9" hidden="1" x14ac:dyDescent="0.25">
      <c r="A510">
        <v>2022</v>
      </c>
      <c r="B510" t="s">
        <v>26</v>
      </c>
      <c r="C510" t="s">
        <v>6</v>
      </c>
      <c r="D510" t="s">
        <v>1</v>
      </c>
      <c r="E510">
        <v>2097</v>
      </c>
      <c r="F510">
        <v>44</v>
      </c>
      <c r="H510">
        <v>48</v>
      </c>
      <c r="I510">
        <f>+Tabla4[[#This Row],[env 10 kg]]+Tabla4[[#This Row],[env 15 kg]]+Tabla4[[#This Row],[env 45 kg]]</f>
        <v>2189</v>
      </c>
    </row>
    <row r="511" spans="1:9" hidden="1" x14ac:dyDescent="0.25">
      <c r="A511">
        <v>2022</v>
      </c>
      <c r="B511" t="s">
        <v>26</v>
      </c>
      <c r="C511" t="s">
        <v>5</v>
      </c>
      <c r="D511" t="s">
        <v>7</v>
      </c>
      <c r="E511">
        <v>0</v>
      </c>
      <c r="F511">
        <v>100</v>
      </c>
      <c r="H511">
        <v>0</v>
      </c>
      <c r="I511">
        <f>+Tabla4[[#This Row],[env 15 kg]]</f>
        <v>100</v>
      </c>
    </row>
    <row r="512" spans="1:9" hidden="1" x14ac:dyDescent="0.25">
      <c r="A512">
        <v>2022</v>
      </c>
      <c r="B512" t="s">
        <v>26</v>
      </c>
      <c r="C512" t="s">
        <v>5</v>
      </c>
      <c r="D512" t="s">
        <v>2</v>
      </c>
      <c r="E512">
        <v>2172</v>
      </c>
      <c r="H512">
        <v>36</v>
      </c>
      <c r="I512">
        <f>+Tabla4[[#This Row],[env 10 kg]]+Tabla4[[#This Row],[env 15 kg]]+Tabla4[[#This Row],[env 30 kg]]+Tabla4[[#This Row],[env 45 kg]]</f>
        <v>2208</v>
      </c>
    </row>
    <row r="513" spans="1:13" hidden="1" x14ac:dyDescent="0.25">
      <c r="A513">
        <v>2022</v>
      </c>
      <c r="B513" t="s">
        <v>26</v>
      </c>
      <c r="C513" t="s">
        <v>5</v>
      </c>
      <c r="D513" t="s">
        <v>1</v>
      </c>
      <c r="E513">
        <v>990</v>
      </c>
      <c r="H513">
        <v>6</v>
      </c>
      <c r="I513">
        <f>+Tabla4[[#This Row],[env 10 kg]]+Tabla4[[#This Row],[env 15 kg]]+Tabla4[[#This Row],[env 30 kg]]+Tabla4[[#This Row],[env 45 kg]]</f>
        <v>996</v>
      </c>
    </row>
    <row r="514" spans="1:13" hidden="1" x14ac:dyDescent="0.25">
      <c r="A514">
        <v>2022</v>
      </c>
      <c r="B514" t="s">
        <v>26</v>
      </c>
      <c r="C514" t="s">
        <v>3</v>
      </c>
      <c r="D514" t="s">
        <v>6</v>
      </c>
      <c r="E514">
        <v>2049</v>
      </c>
      <c r="F514">
        <v>66</v>
      </c>
      <c r="H514">
        <v>54</v>
      </c>
      <c r="I514">
        <f>+Tabla4[[#This Row],[env 10 kg]]+Tabla4[[#This Row],[env 15 kg]]+Tabla4[[#This Row],[env 45 kg]]</f>
        <v>2169</v>
      </c>
    </row>
    <row r="515" spans="1:13" hidden="1" x14ac:dyDescent="0.25">
      <c r="A515">
        <v>2022</v>
      </c>
      <c r="B515" t="s">
        <v>26</v>
      </c>
      <c r="C515" t="s">
        <v>3</v>
      </c>
      <c r="D515" t="s">
        <v>2</v>
      </c>
      <c r="E515">
        <v>1023</v>
      </c>
      <c r="F515">
        <v>72</v>
      </c>
      <c r="H515">
        <v>12</v>
      </c>
      <c r="I515">
        <f>+Tabla4[[#This Row],[env 10 kg]]+Tabla4[[#This Row],[env 15 kg]]+Tabla4[[#This Row],[env 45 kg]]</f>
        <v>1107</v>
      </c>
    </row>
    <row r="516" spans="1:13" hidden="1" x14ac:dyDescent="0.25">
      <c r="A516">
        <v>2022</v>
      </c>
      <c r="B516" t="s">
        <v>26</v>
      </c>
      <c r="C516" t="s">
        <v>2</v>
      </c>
      <c r="D516" t="s">
        <v>7</v>
      </c>
      <c r="E516">
        <v>972</v>
      </c>
      <c r="F516">
        <v>0</v>
      </c>
      <c r="H516">
        <v>36</v>
      </c>
      <c r="I516">
        <f>+Tabla4[[#This Row],[env 10 kg]]+Tabla4[[#This Row],[env 15 kg]]+Tabla4[[#This Row],[env 45 kg]]</f>
        <v>1008</v>
      </c>
    </row>
    <row r="517" spans="1:13" hidden="1" x14ac:dyDescent="0.25">
      <c r="A517">
        <v>2022</v>
      </c>
      <c r="B517" t="s">
        <v>26</v>
      </c>
      <c r="C517" t="s">
        <v>2</v>
      </c>
      <c r="D517" t="s">
        <v>6</v>
      </c>
      <c r="E517">
        <v>3288</v>
      </c>
      <c r="F517">
        <v>72</v>
      </c>
      <c r="H517">
        <v>36</v>
      </c>
      <c r="I517">
        <f>+Tabla4[[#This Row],[env 10 kg]]+Tabla4[[#This Row],[env 15 kg]]+Tabla4[[#This Row],[env 45 kg]]</f>
        <v>3396</v>
      </c>
    </row>
    <row r="518" spans="1:13" hidden="1" x14ac:dyDescent="0.25">
      <c r="A518">
        <v>2022</v>
      </c>
      <c r="B518" t="s">
        <v>26</v>
      </c>
      <c r="C518" t="s">
        <v>1</v>
      </c>
      <c r="D518" t="s">
        <v>7</v>
      </c>
      <c r="E518">
        <v>2049</v>
      </c>
      <c r="F518">
        <v>30</v>
      </c>
      <c r="H518">
        <v>24</v>
      </c>
      <c r="I518">
        <f>+Tabla4[[#This Row],[env 10 kg]]+Tabla4[[#This Row],[env 15 kg]]+Tabla4[[#This Row],[env 45 kg]]</f>
        <v>2103</v>
      </c>
      <c r="L518" t="e">
        <f>+GETPIVOTDATA("Total Gral",#REF!)</f>
        <v>#REF!</v>
      </c>
      <c r="M518" s="11" t="e">
        <f>+L518/L520</f>
        <v>#REF!</v>
      </c>
    </row>
    <row r="519" spans="1:13" hidden="1" x14ac:dyDescent="0.25">
      <c r="A519">
        <v>2022</v>
      </c>
      <c r="B519" t="s">
        <v>26</v>
      </c>
      <c r="C519" t="s">
        <v>1</v>
      </c>
      <c r="D519" t="s">
        <v>6</v>
      </c>
      <c r="E519">
        <v>2094</v>
      </c>
      <c r="F519">
        <v>20</v>
      </c>
      <c r="H519">
        <v>48</v>
      </c>
      <c r="I519">
        <f>+Tabla4[[#This Row],[env 10 kg]]+Tabla4[[#This Row],[env 15 kg]]+Tabla4[[#This Row],[env 45 kg]]</f>
        <v>2162</v>
      </c>
      <c r="L519" t="e">
        <f>+GETPIVOTDATA("Total Gral",#REF!)</f>
        <v>#REF!</v>
      </c>
      <c r="M519" s="11" t="e">
        <f>+L519/L520</f>
        <v>#REF!</v>
      </c>
    </row>
    <row r="520" spans="1:13" hidden="1" x14ac:dyDescent="0.25">
      <c r="A520">
        <v>2023</v>
      </c>
      <c r="B520" t="s">
        <v>15</v>
      </c>
      <c r="C520" t="s">
        <v>7</v>
      </c>
      <c r="D520" t="s">
        <v>6</v>
      </c>
      <c r="E520">
        <v>3043</v>
      </c>
      <c r="F520">
        <v>48</v>
      </c>
      <c r="H520" s="13">
        <v>90</v>
      </c>
      <c r="I520" s="13">
        <f>+Tabla4[[#This Row],[env 10 kg]]+Tabla4[[#This Row],[env 15 kg]]+Tabla4[[#This Row],[env 45 kg]]</f>
        <v>3181</v>
      </c>
      <c r="L520" t="e">
        <f>+L518-L519</f>
        <v>#REF!</v>
      </c>
    </row>
    <row r="521" spans="1:13" hidden="1" x14ac:dyDescent="0.25">
      <c r="A521">
        <v>2023</v>
      </c>
      <c r="B521" t="s">
        <v>15</v>
      </c>
      <c r="C521" t="s">
        <v>7</v>
      </c>
      <c r="D521" t="s">
        <v>5</v>
      </c>
      <c r="E521">
        <v>2223</v>
      </c>
      <c r="F521">
        <v>0</v>
      </c>
      <c r="H521" s="13">
        <v>28</v>
      </c>
      <c r="I521" s="13">
        <f>+Tabla4[[#This Row],[env 10 kg]]+Tabla4[[#This Row],[env 15 kg]]+Tabla4[[#This Row],[env 45 kg]]</f>
        <v>2251</v>
      </c>
    </row>
    <row r="522" spans="1:13" hidden="1" x14ac:dyDescent="0.25">
      <c r="A522">
        <v>2023</v>
      </c>
      <c r="B522" t="s">
        <v>15</v>
      </c>
      <c r="C522" t="s">
        <v>6</v>
      </c>
      <c r="D522" t="s">
        <v>7</v>
      </c>
      <c r="E522">
        <v>1047</v>
      </c>
      <c r="F522">
        <v>0</v>
      </c>
      <c r="H522">
        <v>28</v>
      </c>
      <c r="I522">
        <f>+Tabla4[[#This Row],[env 10 kg]]+Tabla4[[#This Row],[env 15 kg]]+Tabla4[[#This Row],[env 45 kg]]</f>
        <v>1075</v>
      </c>
    </row>
    <row r="523" spans="1:13" hidden="1" x14ac:dyDescent="0.25">
      <c r="A523">
        <v>2023</v>
      </c>
      <c r="B523" t="s">
        <v>15</v>
      </c>
      <c r="C523" t="s">
        <v>6</v>
      </c>
      <c r="D523" t="s">
        <v>5</v>
      </c>
      <c r="E523">
        <v>991</v>
      </c>
      <c r="F523">
        <v>0</v>
      </c>
      <c r="H523">
        <v>36</v>
      </c>
      <c r="I523">
        <f>+Tabla4[[#This Row],[env 10 kg]]+Tabla4[[#This Row],[env 15 kg]]+Tabla4[[#This Row],[env 45 kg]]</f>
        <v>1027</v>
      </c>
    </row>
    <row r="524" spans="1:13" hidden="1" x14ac:dyDescent="0.25">
      <c r="A524">
        <v>2023</v>
      </c>
      <c r="B524" t="s">
        <v>15</v>
      </c>
      <c r="C524" t="s">
        <v>6</v>
      </c>
      <c r="D524" t="s">
        <v>3</v>
      </c>
      <c r="E524">
        <v>3262</v>
      </c>
      <c r="F524">
        <v>19</v>
      </c>
      <c r="H524">
        <v>42</v>
      </c>
      <c r="I524">
        <f>+Tabla4[[#This Row],[env 10 kg]]+Tabla4[[#This Row],[env 15 kg]]+Tabla4[[#This Row],[env 45 kg]]</f>
        <v>3323</v>
      </c>
    </row>
    <row r="525" spans="1:13" hidden="1" x14ac:dyDescent="0.25">
      <c r="A525">
        <v>2023</v>
      </c>
      <c r="B525" t="s">
        <v>15</v>
      </c>
      <c r="C525" t="s">
        <v>6</v>
      </c>
      <c r="D525" t="s">
        <v>2</v>
      </c>
      <c r="E525">
        <v>1845</v>
      </c>
      <c r="F525">
        <v>64</v>
      </c>
      <c r="H525">
        <v>102</v>
      </c>
      <c r="I525">
        <f>+Tabla4[[#This Row],[env 10 kg]]+Tabla4[[#This Row],[env 15 kg]]+Tabla4[[#This Row],[env 45 kg]]</f>
        <v>2011</v>
      </c>
    </row>
    <row r="526" spans="1:13" hidden="1" x14ac:dyDescent="0.25">
      <c r="A526">
        <v>2023</v>
      </c>
      <c r="B526" t="s">
        <v>15</v>
      </c>
      <c r="C526" t="s">
        <v>6</v>
      </c>
      <c r="D526" t="s">
        <v>1</v>
      </c>
      <c r="E526">
        <v>3331</v>
      </c>
      <c r="F526">
        <v>30</v>
      </c>
      <c r="H526">
        <v>36</v>
      </c>
      <c r="I526">
        <f>+Tabla4[[#This Row],[env 10 kg]]+Tabla4[[#This Row],[env 15 kg]]+Tabla4[[#This Row],[env 45 kg]]</f>
        <v>3397</v>
      </c>
    </row>
    <row r="527" spans="1:13" hidden="1" x14ac:dyDescent="0.25">
      <c r="A527">
        <v>2023</v>
      </c>
      <c r="B527" t="s">
        <v>15</v>
      </c>
      <c r="C527" t="s">
        <v>5</v>
      </c>
      <c r="D527" t="s">
        <v>6</v>
      </c>
      <c r="E527">
        <v>1047</v>
      </c>
      <c r="H527">
        <v>28</v>
      </c>
      <c r="I527">
        <f>+Tabla4[[#This Row],[env 10 kg]]+Tabla4[[#This Row],[env 45 kg]]</f>
        <v>1075</v>
      </c>
    </row>
    <row r="528" spans="1:13" hidden="1" x14ac:dyDescent="0.25">
      <c r="A528">
        <v>2023</v>
      </c>
      <c r="B528" t="s">
        <v>15</v>
      </c>
      <c r="C528" t="s">
        <v>5</v>
      </c>
      <c r="D528" t="s">
        <v>2</v>
      </c>
      <c r="E528">
        <v>2167</v>
      </c>
      <c r="H528">
        <v>36</v>
      </c>
      <c r="I528">
        <f>+Tabla4[[#This Row],[env 10 kg]]+Tabla4[[#This Row],[env 45 kg]]</f>
        <v>2203</v>
      </c>
    </row>
    <row r="529" spans="1:9" hidden="1" x14ac:dyDescent="0.25">
      <c r="A529">
        <v>2023</v>
      </c>
      <c r="B529" t="s">
        <v>15</v>
      </c>
      <c r="C529" t="s">
        <v>4</v>
      </c>
      <c r="D529" t="s">
        <v>2</v>
      </c>
      <c r="E529" s="13">
        <v>990</v>
      </c>
      <c r="F529">
        <v>24</v>
      </c>
      <c r="G529">
        <v>15</v>
      </c>
      <c r="H529">
        <v>21</v>
      </c>
      <c r="I529">
        <f>+Tabla4[[#This Row],[env 10 kg]]+Tabla4[[#This Row],[env 15 kg]]+Tabla4[[#This Row],[env 30 kg]]+Tabla4[[#This Row],[env 45 kg]]</f>
        <v>1050</v>
      </c>
    </row>
    <row r="530" spans="1:9" hidden="1" x14ac:dyDescent="0.25">
      <c r="A530">
        <v>2023</v>
      </c>
      <c r="B530" t="s">
        <v>15</v>
      </c>
      <c r="C530" t="s">
        <v>3</v>
      </c>
      <c r="D530" t="s">
        <v>36</v>
      </c>
      <c r="E530">
        <v>987</v>
      </c>
      <c r="F530" s="13">
        <v>0</v>
      </c>
      <c r="H530" s="13">
        <v>30</v>
      </c>
      <c r="I530" s="13">
        <f>+Tabla4[[#This Row],[env 10 kg]]+Tabla4[[#This Row],[env 15 kg]]+Tabla4[[#This Row],[env 30 kg]]+Tabla4[[#This Row],[env 45 kg]]</f>
        <v>1017</v>
      </c>
    </row>
    <row r="531" spans="1:9" hidden="1" x14ac:dyDescent="0.25">
      <c r="A531">
        <v>2023</v>
      </c>
      <c r="B531" t="s">
        <v>15</v>
      </c>
      <c r="C531" t="s">
        <v>3</v>
      </c>
      <c r="D531" t="s">
        <v>2</v>
      </c>
      <c r="E531">
        <v>2275</v>
      </c>
      <c r="F531" s="13">
        <v>19</v>
      </c>
      <c r="H531" s="13">
        <v>12</v>
      </c>
      <c r="I531" s="13">
        <f>+Tabla4[[#This Row],[env 10 kg]]+Tabla4[[#This Row],[env 15 kg]]+Tabla4[[#This Row],[env 30 kg]]+Tabla4[[#This Row],[env 45 kg]]</f>
        <v>2306</v>
      </c>
    </row>
    <row r="532" spans="1:9" hidden="1" x14ac:dyDescent="0.25">
      <c r="A532">
        <v>2023</v>
      </c>
      <c r="B532" t="s">
        <v>15</v>
      </c>
      <c r="C532" t="s">
        <v>3</v>
      </c>
      <c r="D532" t="s">
        <v>1</v>
      </c>
      <c r="E532">
        <v>1112</v>
      </c>
      <c r="F532">
        <v>18</v>
      </c>
      <c r="H532">
        <v>6</v>
      </c>
      <c r="I532">
        <f>+Tabla4[[#This Row],[env 10 kg]]+Tabla4[[#This Row],[env 15 kg]]+Tabla4[[#This Row],[env 30 kg]]+Tabla4[[#This Row],[env 45 kg]]</f>
        <v>1136</v>
      </c>
    </row>
    <row r="533" spans="1:9" hidden="1" x14ac:dyDescent="0.25">
      <c r="A533">
        <v>2023</v>
      </c>
      <c r="B533" t="s">
        <v>15</v>
      </c>
      <c r="C533" t="s">
        <v>2</v>
      </c>
      <c r="D533" t="s">
        <v>7</v>
      </c>
      <c r="E533" s="13">
        <v>2154</v>
      </c>
      <c r="F533" s="13">
        <v>24</v>
      </c>
      <c r="G533" s="13">
        <v>0</v>
      </c>
      <c r="H533" s="13">
        <v>42</v>
      </c>
      <c r="I533" s="13">
        <f>+Tabla4[[#This Row],[env 10 kg]]+Tabla4[[#This Row],[env 15 kg]]+Tabla4[[#This Row],[env 45 kg]]</f>
        <v>2220</v>
      </c>
    </row>
    <row r="534" spans="1:9" hidden="1" x14ac:dyDescent="0.25">
      <c r="A534">
        <v>2023</v>
      </c>
      <c r="B534" t="s">
        <v>15</v>
      </c>
      <c r="C534" t="s">
        <v>2</v>
      </c>
      <c r="D534" t="s">
        <v>6</v>
      </c>
      <c r="E534" s="13">
        <v>4133</v>
      </c>
      <c r="F534" s="13">
        <v>59</v>
      </c>
      <c r="G534" s="13">
        <v>0</v>
      </c>
      <c r="H534" s="13">
        <v>108</v>
      </c>
      <c r="I534" s="13">
        <f>+Tabla4[[#This Row],[env 10 kg]]+Tabla4[[#This Row],[env 15 kg]]+Tabla4[[#This Row],[env 30 kg]]+Tabla4[[#This Row],[env 45 kg]]</f>
        <v>4300</v>
      </c>
    </row>
    <row r="535" spans="1:9" hidden="1" x14ac:dyDescent="0.25">
      <c r="A535">
        <v>2023</v>
      </c>
      <c r="B535" t="s">
        <v>15</v>
      </c>
      <c r="C535" t="s">
        <v>2</v>
      </c>
      <c r="D535" t="s">
        <v>4</v>
      </c>
      <c r="E535" s="13">
        <v>990</v>
      </c>
      <c r="F535" s="13">
        <v>24</v>
      </c>
      <c r="G535" s="13">
        <v>15</v>
      </c>
      <c r="H535" s="13">
        <v>21</v>
      </c>
      <c r="I535" s="13">
        <f>+Tabla4[[#This Row],[env 10 kg]]+Tabla4[[#This Row],[env 15 kg]]+Tabla4[[#This Row],[env 30 kg]]+Tabla4[[#This Row],[env 45 kg]]</f>
        <v>1050</v>
      </c>
    </row>
    <row r="536" spans="1:9" hidden="1" x14ac:dyDescent="0.25">
      <c r="A536">
        <v>2023</v>
      </c>
      <c r="B536" t="s">
        <v>15</v>
      </c>
      <c r="C536" t="s">
        <v>2</v>
      </c>
      <c r="D536" t="s">
        <v>3</v>
      </c>
      <c r="E536" s="13">
        <v>2264</v>
      </c>
      <c r="F536" s="13">
        <v>18</v>
      </c>
      <c r="G536" s="13">
        <v>0</v>
      </c>
      <c r="H536" s="13">
        <v>6</v>
      </c>
      <c r="I536" s="13">
        <f>+Tabla4[[#This Row],[env 10 kg]]+Tabla4[[#This Row],[env 15 kg]]+Tabla4[[#This Row],[env 30 kg]]+Tabla4[[#This Row],[env 45 kg]]</f>
        <v>2288</v>
      </c>
    </row>
    <row r="537" spans="1:9" hidden="1" x14ac:dyDescent="0.25">
      <c r="A537">
        <v>2023</v>
      </c>
      <c r="B537" t="s">
        <v>15</v>
      </c>
      <c r="C537" t="s">
        <v>1</v>
      </c>
      <c r="D537" t="s">
        <v>7</v>
      </c>
      <c r="E537">
        <v>1078</v>
      </c>
      <c r="F537">
        <v>24</v>
      </c>
      <c r="H537">
        <v>18</v>
      </c>
      <c r="I537">
        <f>+Tabla4[[#This Row],[env 10 kg]]+Tabla4[[#This Row],[env 15 kg]]+Tabla4[[#This Row],[env 45 kg]]</f>
        <v>1120</v>
      </c>
    </row>
    <row r="538" spans="1:9" hidden="1" x14ac:dyDescent="0.25">
      <c r="A538">
        <v>2023</v>
      </c>
      <c r="B538" t="s">
        <v>15</v>
      </c>
      <c r="C538" t="s">
        <v>1</v>
      </c>
      <c r="D538" t="s">
        <v>6</v>
      </c>
      <c r="E538">
        <v>1197</v>
      </c>
      <c r="F538">
        <v>0</v>
      </c>
      <c r="H538">
        <v>0</v>
      </c>
      <c r="I538">
        <f>+Tabla4[[#This Row],[env 10 kg]]</f>
        <v>1197</v>
      </c>
    </row>
    <row r="539" spans="1:9" hidden="1" x14ac:dyDescent="0.25">
      <c r="A539">
        <v>2023</v>
      </c>
      <c r="B539" t="s">
        <v>15</v>
      </c>
      <c r="C539" t="s">
        <v>1</v>
      </c>
      <c r="D539" t="s">
        <v>2</v>
      </c>
      <c r="E539">
        <v>1112</v>
      </c>
      <c r="F539">
        <v>18</v>
      </c>
      <c r="H539">
        <v>6</v>
      </c>
      <c r="I539">
        <f>+Tabla4[[#This Row],[env 10 kg]]+Tabla4[[#This Row],[env 15 kg]]+Tabla4[[#This Row],[env 45 kg]]</f>
        <v>1136</v>
      </c>
    </row>
    <row r="540" spans="1:9" hidden="1" x14ac:dyDescent="0.25">
      <c r="A540">
        <v>2023</v>
      </c>
      <c r="B540" t="s">
        <v>16</v>
      </c>
      <c r="C540" t="s">
        <v>7</v>
      </c>
      <c r="D540" t="s">
        <v>6</v>
      </c>
      <c r="E540">
        <v>2225</v>
      </c>
      <c r="F540">
        <v>12</v>
      </c>
      <c r="H540">
        <v>30</v>
      </c>
      <c r="I540">
        <f>+Tabla4[[#This Row],[env 45 kg]]+Tabla4[[#This Row],[env 30 kg]]+Tabla4[[#This Row],[env 15 kg]]+Tabla4[[#This Row],[env 10 kg]]</f>
        <v>2267</v>
      </c>
    </row>
    <row r="541" spans="1:9" hidden="1" x14ac:dyDescent="0.25">
      <c r="A541">
        <v>2023</v>
      </c>
      <c r="B541" t="s">
        <v>16</v>
      </c>
      <c r="C541" t="s">
        <v>7</v>
      </c>
      <c r="D541" t="s">
        <v>5</v>
      </c>
      <c r="E541">
        <v>1179</v>
      </c>
      <c r="I541">
        <f>+Tabla4[[#This Row],[env 45 kg]]+Tabla4[[#This Row],[env 30 kg]]+Tabla4[[#This Row],[env 15 kg]]+Tabla4[[#This Row],[env 10 kg]]</f>
        <v>1179</v>
      </c>
    </row>
    <row r="542" spans="1:9" hidden="1" x14ac:dyDescent="0.25">
      <c r="A542">
        <v>2023</v>
      </c>
      <c r="B542" t="s">
        <v>16</v>
      </c>
      <c r="C542" t="s">
        <v>7</v>
      </c>
      <c r="D542" t="s">
        <v>3</v>
      </c>
      <c r="E542">
        <v>1152</v>
      </c>
      <c r="F542">
        <v>6</v>
      </c>
      <c r="H542">
        <v>2</v>
      </c>
      <c r="I542">
        <f>+Tabla4[[#This Row],[env 45 kg]]+Tabla4[[#This Row],[env 30 kg]]+Tabla4[[#This Row],[env 15 kg]]+Tabla4[[#This Row],[env 10 kg]]</f>
        <v>1160</v>
      </c>
    </row>
    <row r="543" spans="1:9" hidden="1" x14ac:dyDescent="0.25">
      <c r="A543">
        <v>2023</v>
      </c>
      <c r="B543" t="s">
        <v>16</v>
      </c>
      <c r="C543" t="s">
        <v>6</v>
      </c>
      <c r="D543" t="s">
        <v>7</v>
      </c>
      <c r="E543">
        <v>1179</v>
      </c>
      <c r="I543">
        <f>+Tabla4[[#This Row],[env 45 kg]]+Tabla4[[#This Row],[env 30 kg]]+Tabla4[[#This Row],[env 15 kg]]+Tabla4[[#This Row],[env 10 kg]]</f>
        <v>1179</v>
      </c>
    </row>
    <row r="544" spans="1:9" hidden="1" x14ac:dyDescent="0.25">
      <c r="A544">
        <v>2023</v>
      </c>
      <c r="B544" t="s">
        <v>16</v>
      </c>
      <c r="C544" t="s">
        <v>6</v>
      </c>
      <c r="D544" t="s">
        <v>5</v>
      </c>
      <c r="E544">
        <v>2185</v>
      </c>
      <c r="H544">
        <v>36</v>
      </c>
      <c r="I544">
        <f>+Tabla4[[#This Row],[env 45 kg]]+Tabla4[[#This Row],[env 30 kg]]+Tabla4[[#This Row],[env 15 kg]]+Tabla4[[#This Row],[env 10 kg]]</f>
        <v>2221</v>
      </c>
    </row>
    <row r="545" spans="1:9" hidden="1" x14ac:dyDescent="0.25">
      <c r="A545">
        <v>2023</v>
      </c>
      <c r="B545" t="s">
        <v>16</v>
      </c>
      <c r="C545" t="s">
        <v>6</v>
      </c>
      <c r="D545" t="s">
        <v>3</v>
      </c>
      <c r="E545">
        <v>1104</v>
      </c>
      <c r="F545">
        <v>48</v>
      </c>
      <c r="H545">
        <v>6</v>
      </c>
      <c r="I545">
        <f>+Tabla4[[#This Row],[env 45 kg]]+Tabla4[[#This Row],[env 30 kg]]+Tabla4[[#This Row],[env 15 kg]]+Tabla4[[#This Row],[env 10 kg]]</f>
        <v>1158</v>
      </c>
    </row>
    <row r="546" spans="1:9" hidden="1" x14ac:dyDescent="0.25">
      <c r="A546">
        <v>2023</v>
      </c>
      <c r="B546" t="s">
        <v>16</v>
      </c>
      <c r="C546" t="s">
        <v>6</v>
      </c>
      <c r="D546" t="s">
        <v>2</v>
      </c>
      <c r="E546">
        <v>792</v>
      </c>
      <c r="H546">
        <v>90</v>
      </c>
      <c r="I546">
        <f>+Tabla4[[#This Row],[env 45 kg]]+Tabla4[[#This Row],[env 30 kg]]+Tabla4[[#This Row],[env 15 kg]]+Tabla4[[#This Row],[env 10 kg]]</f>
        <v>882</v>
      </c>
    </row>
    <row r="547" spans="1:9" hidden="1" x14ac:dyDescent="0.25">
      <c r="A547">
        <v>2023</v>
      </c>
      <c r="B547" t="s">
        <v>16</v>
      </c>
      <c r="C547" t="s">
        <v>6</v>
      </c>
      <c r="D547" t="s">
        <v>1</v>
      </c>
      <c r="E547">
        <v>2249</v>
      </c>
      <c r="F547">
        <v>30</v>
      </c>
      <c r="H547">
        <v>18</v>
      </c>
      <c r="I547">
        <f>+Tabla4[[#This Row],[env 45 kg]]+Tabla4[[#This Row],[env 30 kg]]+Tabla4[[#This Row],[env 15 kg]]+Tabla4[[#This Row],[env 10 kg]]</f>
        <v>2297</v>
      </c>
    </row>
    <row r="548" spans="1:9" hidden="1" x14ac:dyDescent="0.25">
      <c r="A548">
        <v>2023</v>
      </c>
      <c r="B548" t="s">
        <v>16</v>
      </c>
      <c r="C548" t="s">
        <v>5</v>
      </c>
      <c r="D548" t="s">
        <v>7</v>
      </c>
      <c r="E548">
        <v>1149</v>
      </c>
      <c r="H548">
        <v>12</v>
      </c>
      <c r="I548">
        <f>+Tabla4[[#This Row],[env 45 kg]]+Tabla4[[#This Row],[env 30 kg]]+Tabla4[[#This Row],[env 15 kg]]+Tabla4[[#This Row],[env 10 kg]]</f>
        <v>1161</v>
      </c>
    </row>
    <row r="549" spans="1:9" hidden="1" x14ac:dyDescent="0.25">
      <c r="A549">
        <v>2023</v>
      </c>
      <c r="B549" t="s">
        <v>16</v>
      </c>
      <c r="C549" t="s">
        <v>5</v>
      </c>
      <c r="D549" t="s">
        <v>6</v>
      </c>
      <c r="E549">
        <v>1179</v>
      </c>
      <c r="I549">
        <f>+Tabla4[[#This Row],[env 45 kg]]+Tabla4[[#This Row],[env 30 kg]]+Tabla4[[#This Row],[env 15 kg]]+Tabla4[[#This Row],[env 10 kg]]</f>
        <v>1179</v>
      </c>
    </row>
    <row r="550" spans="1:9" hidden="1" x14ac:dyDescent="0.25">
      <c r="A550">
        <v>2023</v>
      </c>
      <c r="B550" t="s">
        <v>16</v>
      </c>
      <c r="C550" t="s">
        <v>5</v>
      </c>
      <c r="D550" t="s">
        <v>2</v>
      </c>
      <c r="E550">
        <v>1036</v>
      </c>
      <c r="H550">
        <v>24</v>
      </c>
      <c r="I550">
        <f>+Tabla4[[#This Row],[env 45 kg]]+Tabla4[[#This Row],[env 30 kg]]+Tabla4[[#This Row],[env 15 kg]]+Tabla4[[#This Row],[env 10 kg]]</f>
        <v>1060</v>
      </c>
    </row>
    <row r="551" spans="1:9" hidden="1" x14ac:dyDescent="0.25">
      <c r="A551">
        <v>2023</v>
      </c>
      <c r="B551" t="s">
        <v>16</v>
      </c>
      <c r="C551" t="s">
        <v>3</v>
      </c>
      <c r="D551" t="s">
        <v>7</v>
      </c>
      <c r="E551">
        <v>1152</v>
      </c>
      <c r="F551">
        <v>6</v>
      </c>
      <c r="H551">
        <v>2</v>
      </c>
      <c r="I551">
        <f>+Tabla4[[#This Row],[env 45 kg]]+Tabla4[[#This Row],[env 30 kg]]+Tabla4[[#This Row],[env 15 kg]]+Tabla4[[#This Row],[env 10 kg]]</f>
        <v>1160</v>
      </c>
    </row>
    <row r="552" spans="1:9" hidden="1" x14ac:dyDescent="0.25">
      <c r="A552">
        <v>2023</v>
      </c>
      <c r="B552" t="s">
        <v>16</v>
      </c>
      <c r="C552" t="s">
        <v>3</v>
      </c>
      <c r="D552" t="s">
        <v>6</v>
      </c>
      <c r="E552">
        <v>1104</v>
      </c>
      <c r="F552">
        <v>48</v>
      </c>
      <c r="H552">
        <v>6</v>
      </c>
      <c r="I552">
        <f>+Tabla4[[#This Row],[env 45 kg]]+Tabla4[[#This Row],[env 30 kg]]+Tabla4[[#This Row],[env 15 kg]]+Tabla4[[#This Row],[env 10 kg]]</f>
        <v>1158</v>
      </c>
    </row>
    <row r="553" spans="1:9" hidden="1" x14ac:dyDescent="0.25">
      <c r="A553">
        <v>2023</v>
      </c>
      <c r="B553" t="s">
        <v>16</v>
      </c>
      <c r="C553" t="s">
        <v>3</v>
      </c>
      <c r="D553" t="s">
        <v>1</v>
      </c>
      <c r="E553">
        <v>1152</v>
      </c>
      <c r="I553">
        <f>+Tabla4[[#This Row],[env 45 kg]]+Tabla4[[#This Row],[env 30 kg]]+Tabla4[[#This Row],[env 15 kg]]+Tabla4[[#This Row],[env 10 kg]]</f>
        <v>1152</v>
      </c>
    </row>
    <row r="554" spans="1:9" hidden="1" x14ac:dyDescent="0.25">
      <c r="A554">
        <v>2023</v>
      </c>
      <c r="B554" t="s">
        <v>16</v>
      </c>
      <c r="C554" t="s">
        <v>2</v>
      </c>
      <c r="D554" t="s">
        <v>6</v>
      </c>
      <c r="E554">
        <v>1828</v>
      </c>
      <c r="H554">
        <v>114</v>
      </c>
      <c r="I554">
        <f>+Tabla4[[#This Row],[env 45 kg]]+Tabla4[[#This Row],[env 30 kg]]+Tabla4[[#This Row],[env 15 kg]]+Tabla4[[#This Row],[env 10 kg]]</f>
        <v>1942</v>
      </c>
    </row>
    <row r="555" spans="1:9" hidden="1" x14ac:dyDescent="0.25">
      <c r="A555">
        <v>2023</v>
      </c>
      <c r="B555" t="s">
        <v>16</v>
      </c>
      <c r="C555" t="s">
        <v>2</v>
      </c>
      <c r="D555" t="s">
        <v>1</v>
      </c>
      <c r="E555">
        <v>1111</v>
      </c>
      <c r="F555">
        <v>13</v>
      </c>
      <c r="I555">
        <f>+Tabla4[[#This Row],[env 45 kg]]+Tabla4[[#This Row],[env 30 kg]]+Tabla4[[#This Row],[env 15 kg]]+Tabla4[[#This Row],[env 10 kg]]</f>
        <v>1124</v>
      </c>
    </row>
    <row r="556" spans="1:9" hidden="1" x14ac:dyDescent="0.25">
      <c r="A556">
        <v>2023</v>
      </c>
      <c r="B556" t="s">
        <v>16</v>
      </c>
      <c r="C556" t="s">
        <v>1</v>
      </c>
      <c r="D556" t="s">
        <v>7</v>
      </c>
      <c r="E556">
        <v>1076</v>
      </c>
      <c r="F556">
        <v>12</v>
      </c>
      <c r="H556">
        <v>18</v>
      </c>
      <c r="I556">
        <f>+Tabla4[[#This Row],[env 45 kg]]+Tabla4[[#This Row],[env 30 kg]]+Tabla4[[#This Row],[env 15 kg]]+Tabla4[[#This Row],[env 10 kg]]</f>
        <v>1106</v>
      </c>
    </row>
    <row r="557" spans="1:9" hidden="1" x14ac:dyDescent="0.25">
      <c r="A557">
        <v>2023</v>
      </c>
      <c r="B557" t="s">
        <v>16</v>
      </c>
      <c r="C557" t="s">
        <v>1</v>
      </c>
      <c r="D557" t="s">
        <v>6</v>
      </c>
      <c r="E557">
        <v>1173</v>
      </c>
      <c r="F557">
        <v>18</v>
      </c>
      <c r="I557">
        <f>+Tabla4[[#This Row],[env 45 kg]]+Tabla4[[#This Row],[env 30 kg]]+Tabla4[[#This Row],[env 15 kg]]+Tabla4[[#This Row],[env 10 kg]]</f>
        <v>1191</v>
      </c>
    </row>
    <row r="558" spans="1:9" hidden="1" x14ac:dyDescent="0.25">
      <c r="A558">
        <v>2023</v>
      </c>
      <c r="B558" t="s">
        <v>16</v>
      </c>
      <c r="C558" t="s">
        <v>1</v>
      </c>
      <c r="D558" t="s">
        <v>2</v>
      </c>
      <c r="E558">
        <v>2263</v>
      </c>
      <c r="F558">
        <v>13</v>
      </c>
      <c r="I558">
        <f>+Tabla4[[#This Row],[env 45 kg]]+Tabla4[[#This Row],[env 30 kg]]+Tabla4[[#This Row],[env 15 kg]]+Tabla4[[#This Row],[env 10 kg]]</f>
        <v>2276</v>
      </c>
    </row>
    <row r="559" spans="1:9" hidden="1" x14ac:dyDescent="0.25">
      <c r="A559">
        <v>2023</v>
      </c>
      <c r="B559" t="s">
        <v>17</v>
      </c>
      <c r="C559" t="s">
        <v>7</v>
      </c>
      <c r="D559" t="s">
        <v>6</v>
      </c>
      <c r="E559">
        <v>1878</v>
      </c>
      <c r="F559">
        <v>110</v>
      </c>
      <c r="H559">
        <v>60</v>
      </c>
      <c r="I559">
        <v>2048</v>
      </c>
    </row>
    <row r="560" spans="1:9" hidden="1" x14ac:dyDescent="0.25">
      <c r="A560">
        <v>2023</v>
      </c>
      <c r="B560" t="s">
        <v>17</v>
      </c>
      <c r="C560" t="s">
        <v>7</v>
      </c>
      <c r="D560" t="s">
        <v>5</v>
      </c>
      <c r="E560">
        <v>840</v>
      </c>
      <c r="F560">
        <v>132</v>
      </c>
      <c r="H560">
        <v>30</v>
      </c>
      <c r="I560">
        <v>1002</v>
      </c>
    </row>
    <row r="561" spans="1:9" hidden="1" x14ac:dyDescent="0.25">
      <c r="A561">
        <v>2023</v>
      </c>
      <c r="B561" t="s">
        <v>17</v>
      </c>
      <c r="C561" t="s">
        <v>7</v>
      </c>
      <c r="D561" t="s">
        <v>2</v>
      </c>
      <c r="E561">
        <f>888+62</f>
        <v>950</v>
      </c>
      <c r="F561">
        <v>42</v>
      </c>
      <c r="H561">
        <v>24</v>
      </c>
      <c r="I561">
        <v>1016</v>
      </c>
    </row>
    <row r="562" spans="1:9" hidden="1" x14ac:dyDescent="0.25">
      <c r="A562">
        <v>2023</v>
      </c>
      <c r="B562" t="s">
        <v>17</v>
      </c>
      <c r="C562" t="s">
        <v>7</v>
      </c>
      <c r="D562" t="s">
        <v>1</v>
      </c>
      <c r="E562">
        <v>1029</v>
      </c>
      <c r="F562">
        <v>92</v>
      </c>
      <c r="I562">
        <v>1121</v>
      </c>
    </row>
    <row r="563" spans="1:9" hidden="1" x14ac:dyDescent="0.25">
      <c r="A563">
        <v>2023</v>
      </c>
      <c r="B563" t="s">
        <v>17</v>
      </c>
      <c r="C563" t="s">
        <v>6</v>
      </c>
      <c r="D563" t="s">
        <v>7</v>
      </c>
      <c r="E563">
        <v>807</v>
      </c>
      <c r="F563">
        <v>84</v>
      </c>
      <c r="H563">
        <v>42</v>
      </c>
      <c r="I563">
        <v>933</v>
      </c>
    </row>
    <row r="564" spans="1:9" hidden="1" x14ac:dyDescent="0.25">
      <c r="A564">
        <v>2023</v>
      </c>
      <c r="B564" t="s">
        <v>17</v>
      </c>
      <c r="C564" t="s">
        <v>6</v>
      </c>
      <c r="D564" t="s">
        <v>5</v>
      </c>
      <c r="E564">
        <v>1152</v>
      </c>
      <c r="I564">
        <v>1152</v>
      </c>
    </row>
    <row r="565" spans="1:9" hidden="1" x14ac:dyDescent="0.25">
      <c r="A565">
        <v>2023</v>
      </c>
      <c r="B565" t="s">
        <v>17</v>
      </c>
      <c r="C565" t="s">
        <v>6</v>
      </c>
      <c r="D565" t="s">
        <v>4</v>
      </c>
      <c r="E565">
        <v>747</v>
      </c>
      <c r="F565">
        <v>84</v>
      </c>
      <c r="H565">
        <v>60</v>
      </c>
      <c r="I565">
        <v>891</v>
      </c>
    </row>
    <row r="566" spans="1:9" hidden="1" x14ac:dyDescent="0.25">
      <c r="A566">
        <v>2023</v>
      </c>
      <c r="B566" t="s">
        <v>17</v>
      </c>
      <c r="C566" t="s">
        <v>6</v>
      </c>
      <c r="D566" t="s">
        <v>3</v>
      </c>
      <c r="E566">
        <v>1673</v>
      </c>
      <c r="F566">
        <v>42</v>
      </c>
      <c r="H566">
        <v>42</v>
      </c>
      <c r="I566">
        <v>2211</v>
      </c>
    </row>
    <row r="567" spans="1:9" hidden="1" x14ac:dyDescent="0.25">
      <c r="A567">
        <v>2023</v>
      </c>
      <c r="B567" t="s">
        <v>17</v>
      </c>
      <c r="C567" t="s">
        <v>6</v>
      </c>
      <c r="D567" t="s">
        <v>2</v>
      </c>
      <c r="E567">
        <v>627</v>
      </c>
      <c r="F567">
        <v>12</v>
      </c>
      <c r="H567">
        <v>99</v>
      </c>
      <c r="I567">
        <v>738</v>
      </c>
    </row>
    <row r="568" spans="1:9" hidden="1" x14ac:dyDescent="0.25">
      <c r="A568">
        <v>2023</v>
      </c>
      <c r="B568" t="s">
        <v>17</v>
      </c>
      <c r="C568" t="s">
        <v>6</v>
      </c>
      <c r="D568" t="s">
        <v>1</v>
      </c>
      <c r="E568">
        <v>2202</v>
      </c>
      <c r="F568">
        <v>26</v>
      </c>
      <c r="H568">
        <v>30</v>
      </c>
      <c r="I568">
        <v>2258</v>
      </c>
    </row>
    <row r="569" spans="1:9" hidden="1" x14ac:dyDescent="0.25">
      <c r="A569">
        <v>2023</v>
      </c>
      <c r="B569" t="s">
        <v>17</v>
      </c>
      <c r="C569" t="s">
        <v>4</v>
      </c>
      <c r="D569" t="s">
        <v>2</v>
      </c>
      <c r="E569">
        <v>747</v>
      </c>
      <c r="F569">
        <v>84</v>
      </c>
      <c r="H569">
        <v>60</v>
      </c>
      <c r="I569">
        <v>891</v>
      </c>
    </row>
    <row r="570" spans="1:9" hidden="1" x14ac:dyDescent="0.25">
      <c r="A570">
        <v>2023</v>
      </c>
      <c r="B570" t="s">
        <v>17</v>
      </c>
      <c r="C570" t="s">
        <v>5</v>
      </c>
      <c r="D570" t="s">
        <v>7</v>
      </c>
      <c r="E570">
        <v>840</v>
      </c>
      <c r="F570">
        <v>132</v>
      </c>
      <c r="H570">
        <v>30</v>
      </c>
      <c r="I570">
        <v>1002</v>
      </c>
    </row>
    <row r="571" spans="1:9" hidden="1" x14ac:dyDescent="0.25">
      <c r="A571">
        <v>2023</v>
      </c>
      <c r="B571" t="s">
        <v>17</v>
      </c>
      <c r="C571" t="s">
        <v>5</v>
      </c>
      <c r="D571" t="s">
        <v>2</v>
      </c>
      <c r="E571">
        <v>1152</v>
      </c>
      <c r="I571">
        <v>1152</v>
      </c>
    </row>
    <row r="572" spans="1:9" hidden="1" x14ac:dyDescent="0.25">
      <c r="A572">
        <v>2023</v>
      </c>
      <c r="B572" t="s">
        <v>17</v>
      </c>
      <c r="C572" t="s">
        <v>3</v>
      </c>
      <c r="D572" t="s">
        <v>6</v>
      </c>
      <c r="E572">
        <v>1065</v>
      </c>
      <c r="F572">
        <v>28</v>
      </c>
      <c r="H572">
        <v>18</v>
      </c>
      <c r="I572">
        <v>1111</v>
      </c>
    </row>
    <row r="573" spans="1:9" hidden="1" x14ac:dyDescent="0.25">
      <c r="A573">
        <v>2023</v>
      </c>
      <c r="B573" t="s">
        <v>17</v>
      </c>
      <c r="C573" t="s">
        <v>3</v>
      </c>
      <c r="D573" t="s">
        <v>2</v>
      </c>
      <c r="E573">
        <v>1062</v>
      </c>
      <c r="F573">
        <v>14</v>
      </c>
      <c r="H573">
        <v>24</v>
      </c>
      <c r="I573">
        <v>1100</v>
      </c>
    </row>
    <row r="574" spans="1:9" hidden="1" x14ac:dyDescent="0.25">
      <c r="A574">
        <v>2023</v>
      </c>
      <c r="B574" t="s">
        <v>17</v>
      </c>
      <c r="C574" t="s">
        <v>2</v>
      </c>
      <c r="D574" t="s">
        <v>7</v>
      </c>
      <c r="E574">
        <v>950</v>
      </c>
      <c r="F574">
        <v>42</v>
      </c>
      <c r="H574">
        <v>24</v>
      </c>
      <c r="I574">
        <v>1016</v>
      </c>
    </row>
    <row r="575" spans="1:9" hidden="1" x14ac:dyDescent="0.25">
      <c r="A575">
        <v>2023</v>
      </c>
      <c r="B575" t="s">
        <v>17</v>
      </c>
      <c r="C575" t="s">
        <v>2</v>
      </c>
      <c r="D575" t="s">
        <v>6</v>
      </c>
      <c r="E575">
        <v>3588</v>
      </c>
      <c r="F575">
        <v>110</v>
      </c>
      <c r="H575">
        <v>186</v>
      </c>
      <c r="I575">
        <v>3884</v>
      </c>
    </row>
    <row r="576" spans="1:9" hidden="1" x14ac:dyDescent="0.25">
      <c r="A576">
        <v>2023</v>
      </c>
      <c r="B576" t="s">
        <v>17</v>
      </c>
      <c r="C576" t="s">
        <v>1</v>
      </c>
      <c r="D576" t="s">
        <v>7</v>
      </c>
      <c r="E576">
        <v>2100</v>
      </c>
      <c r="F576">
        <v>118</v>
      </c>
      <c r="H576">
        <v>18</v>
      </c>
      <c r="I576">
        <v>2236</v>
      </c>
    </row>
    <row r="577" spans="1:9" hidden="1" x14ac:dyDescent="0.25">
      <c r="A577">
        <v>2023</v>
      </c>
      <c r="B577" t="s">
        <v>17</v>
      </c>
      <c r="C577" t="s">
        <v>1</v>
      </c>
      <c r="D577" t="s">
        <v>6</v>
      </c>
      <c r="E577">
        <v>1131</v>
      </c>
      <c r="H577">
        <v>12</v>
      </c>
      <c r="I577">
        <v>1143</v>
      </c>
    </row>
    <row r="578" spans="1:9" hidden="1" x14ac:dyDescent="0.25">
      <c r="A578">
        <v>2023</v>
      </c>
      <c r="B578" t="s">
        <v>18</v>
      </c>
      <c r="C578" t="s">
        <v>7</v>
      </c>
      <c r="D578" t="s">
        <v>6</v>
      </c>
      <c r="E578">
        <v>2771</v>
      </c>
      <c r="F578">
        <v>96</v>
      </c>
      <c r="H578">
        <v>114</v>
      </c>
      <c r="I578">
        <v>2981</v>
      </c>
    </row>
    <row r="579" spans="1:9" hidden="1" x14ac:dyDescent="0.25">
      <c r="A579">
        <v>2023</v>
      </c>
      <c r="B579" t="s">
        <v>18</v>
      </c>
      <c r="C579" t="s">
        <v>7</v>
      </c>
      <c r="D579" t="s">
        <v>5</v>
      </c>
      <c r="E579">
        <v>1017</v>
      </c>
      <c r="F579">
        <v>30</v>
      </c>
      <c r="H579">
        <v>24</v>
      </c>
      <c r="I579">
        <v>1071</v>
      </c>
    </row>
    <row r="580" spans="1:9" hidden="1" x14ac:dyDescent="0.25">
      <c r="A580">
        <v>2023</v>
      </c>
      <c r="B580" t="s">
        <v>18</v>
      </c>
      <c r="C580" t="s">
        <v>6</v>
      </c>
      <c r="D580" t="s">
        <v>7</v>
      </c>
      <c r="E580">
        <v>1739</v>
      </c>
      <c r="F580">
        <v>42</v>
      </c>
      <c r="H580">
        <v>102</v>
      </c>
      <c r="I580">
        <v>1883</v>
      </c>
    </row>
    <row r="581" spans="1:9" hidden="1" x14ac:dyDescent="0.25">
      <c r="A581">
        <v>2023</v>
      </c>
      <c r="B581" t="s">
        <v>18</v>
      </c>
      <c r="C581" t="s">
        <v>6</v>
      </c>
      <c r="D581" t="s">
        <v>5</v>
      </c>
      <c r="E581">
        <v>855</v>
      </c>
      <c r="F581">
        <v>42</v>
      </c>
      <c r="H581">
        <v>60</v>
      </c>
      <c r="I581">
        <v>957</v>
      </c>
    </row>
    <row r="582" spans="1:9" hidden="1" x14ac:dyDescent="0.25">
      <c r="A582">
        <v>2023</v>
      </c>
      <c r="B582" t="s">
        <v>18</v>
      </c>
      <c r="C582" t="s">
        <v>6</v>
      </c>
      <c r="D582" t="s">
        <v>3</v>
      </c>
      <c r="E582">
        <v>3015</v>
      </c>
      <c r="F582">
        <v>66</v>
      </c>
      <c r="H582">
        <v>100</v>
      </c>
      <c r="I582">
        <v>3181</v>
      </c>
    </row>
    <row r="583" spans="1:9" hidden="1" x14ac:dyDescent="0.25">
      <c r="A583">
        <v>2023</v>
      </c>
      <c r="B583" t="s">
        <v>18</v>
      </c>
      <c r="C583" t="s">
        <v>6</v>
      </c>
      <c r="D583" t="s">
        <v>2</v>
      </c>
      <c r="E583">
        <v>1821</v>
      </c>
      <c r="F583">
        <v>60</v>
      </c>
      <c r="H583">
        <v>90</v>
      </c>
      <c r="I583">
        <v>1971</v>
      </c>
    </row>
    <row r="584" spans="1:9" hidden="1" x14ac:dyDescent="0.25">
      <c r="A584">
        <v>2023</v>
      </c>
      <c r="B584" t="s">
        <v>18</v>
      </c>
      <c r="C584" t="s">
        <v>6</v>
      </c>
      <c r="D584" t="s">
        <v>1</v>
      </c>
      <c r="E584">
        <v>2016</v>
      </c>
      <c r="F584">
        <v>30</v>
      </c>
      <c r="H584">
        <v>72</v>
      </c>
      <c r="I584">
        <v>2118</v>
      </c>
    </row>
    <row r="585" spans="1:9" hidden="1" x14ac:dyDescent="0.25">
      <c r="A585">
        <v>2023</v>
      </c>
      <c r="B585" t="s">
        <v>18</v>
      </c>
      <c r="C585" t="s">
        <v>5</v>
      </c>
      <c r="D585" t="s">
        <v>6</v>
      </c>
      <c r="E585">
        <v>855</v>
      </c>
      <c r="F585">
        <v>42</v>
      </c>
      <c r="H585">
        <v>60</v>
      </c>
      <c r="I585">
        <v>957</v>
      </c>
    </row>
    <row r="586" spans="1:9" hidden="1" x14ac:dyDescent="0.25">
      <c r="A586">
        <v>2023</v>
      </c>
      <c r="B586" t="s">
        <v>18</v>
      </c>
      <c r="C586" t="s">
        <v>5</v>
      </c>
      <c r="D586" t="s">
        <v>2</v>
      </c>
      <c r="E586">
        <v>1017</v>
      </c>
      <c r="F586">
        <v>30</v>
      </c>
      <c r="H586">
        <v>24</v>
      </c>
      <c r="I586">
        <v>1071</v>
      </c>
    </row>
    <row r="587" spans="1:9" hidden="1" x14ac:dyDescent="0.25">
      <c r="A587">
        <v>2023</v>
      </c>
      <c r="B587" t="s">
        <v>18</v>
      </c>
      <c r="C587" t="s">
        <v>3</v>
      </c>
      <c r="D587" t="s">
        <v>7</v>
      </c>
      <c r="E587">
        <v>1032</v>
      </c>
      <c r="F587">
        <v>54</v>
      </c>
      <c r="H587">
        <v>12</v>
      </c>
      <c r="I587">
        <v>1098</v>
      </c>
    </row>
    <row r="588" spans="1:9" hidden="1" x14ac:dyDescent="0.25">
      <c r="A588">
        <v>2023</v>
      </c>
      <c r="B588" t="s">
        <v>18</v>
      </c>
      <c r="C588" t="s">
        <v>3</v>
      </c>
      <c r="D588" t="s">
        <v>6</v>
      </c>
      <c r="E588">
        <v>1056</v>
      </c>
      <c r="F588">
        <v>12</v>
      </c>
      <c r="H588">
        <v>28</v>
      </c>
      <c r="I588">
        <v>1096</v>
      </c>
    </row>
    <row r="589" spans="1:9" hidden="1" x14ac:dyDescent="0.25">
      <c r="A589">
        <v>2023</v>
      </c>
      <c r="B589" t="s">
        <v>18</v>
      </c>
      <c r="C589" t="s">
        <v>3</v>
      </c>
      <c r="D589" t="s">
        <v>1</v>
      </c>
      <c r="E589">
        <v>1056</v>
      </c>
      <c r="F589">
        <v>60</v>
      </c>
      <c r="I589">
        <v>1116</v>
      </c>
    </row>
    <row r="590" spans="1:9" hidden="1" x14ac:dyDescent="0.25">
      <c r="A590">
        <v>2023</v>
      </c>
      <c r="B590" t="s">
        <v>18</v>
      </c>
      <c r="C590" t="s">
        <v>2</v>
      </c>
      <c r="D590" t="s">
        <v>7</v>
      </c>
      <c r="E590">
        <v>1017</v>
      </c>
      <c r="F590">
        <v>30</v>
      </c>
      <c r="H590">
        <v>24</v>
      </c>
      <c r="I590">
        <v>1071</v>
      </c>
    </row>
    <row r="591" spans="1:9" hidden="1" x14ac:dyDescent="0.25">
      <c r="A591">
        <v>2023</v>
      </c>
      <c r="B591" t="s">
        <v>18</v>
      </c>
      <c r="C591" t="s">
        <v>2</v>
      </c>
      <c r="D591" t="s">
        <v>6</v>
      </c>
      <c r="E591">
        <v>2748</v>
      </c>
      <c r="F591">
        <v>60</v>
      </c>
      <c r="H591">
        <v>150</v>
      </c>
      <c r="I591">
        <v>2958</v>
      </c>
    </row>
    <row r="592" spans="1:9" hidden="1" x14ac:dyDescent="0.25">
      <c r="A592">
        <v>2023</v>
      </c>
      <c r="B592" t="s">
        <v>18</v>
      </c>
      <c r="C592" t="s">
        <v>2</v>
      </c>
      <c r="D592" t="s">
        <v>3</v>
      </c>
      <c r="E592">
        <v>1056</v>
      </c>
      <c r="F592">
        <v>60</v>
      </c>
      <c r="I592">
        <v>1116</v>
      </c>
    </row>
    <row r="593" spans="1:9" hidden="1" x14ac:dyDescent="0.25">
      <c r="A593">
        <v>2023</v>
      </c>
      <c r="B593" t="s">
        <v>18</v>
      </c>
      <c r="C593" t="s">
        <v>1</v>
      </c>
      <c r="D593" t="s">
        <v>6</v>
      </c>
      <c r="E593">
        <v>1092</v>
      </c>
      <c r="F593">
        <v>12</v>
      </c>
      <c r="H593">
        <v>18</v>
      </c>
      <c r="I593">
        <v>1122</v>
      </c>
    </row>
    <row r="594" spans="1:9" hidden="1" x14ac:dyDescent="0.25">
      <c r="A594">
        <v>2023</v>
      </c>
      <c r="B594" t="s">
        <v>18</v>
      </c>
      <c r="C594" t="s">
        <v>1</v>
      </c>
      <c r="D594" t="s">
        <v>2</v>
      </c>
      <c r="E594">
        <v>1056</v>
      </c>
      <c r="F594">
        <v>60</v>
      </c>
      <c r="I594">
        <v>1116</v>
      </c>
    </row>
    <row r="595" spans="1:9" hidden="1" x14ac:dyDescent="0.25">
      <c r="A595">
        <v>2023</v>
      </c>
      <c r="B595" t="s">
        <v>19</v>
      </c>
      <c r="C595" t="s">
        <v>7</v>
      </c>
      <c r="D595" t="s">
        <v>6</v>
      </c>
      <c r="E595">
        <v>1866</v>
      </c>
      <c r="F595">
        <v>60</v>
      </c>
      <c r="H595">
        <v>84</v>
      </c>
      <c r="I595">
        <v>2010</v>
      </c>
    </row>
    <row r="596" spans="1:9" hidden="1" x14ac:dyDescent="0.25">
      <c r="A596">
        <v>2023</v>
      </c>
      <c r="B596" t="s">
        <v>19</v>
      </c>
      <c r="C596" t="s">
        <v>7</v>
      </c>
      <c r="D596" t="s">
        <v>5</v>
      </c>
      <c r="E596">
        <v>1104</v>
      </c>
      <c r="F596">
        <v>48</v>
      </c>
      <c r="I596">
        <v>1152</v>
      </c>
    </row>
    <row r="597" spans="1:9" hidden="1" x14ac:dyDescent="0.25">
      <c r="A597">
        <v>2023</v>
      </c>
      <c r="B597" t="s">
        <v>19</v>
      </c>
      <c r="C597" t="s">
        <v>7</v>
      </c>
      <c r="D597" t="s">
        <v>2</v>
      </c>
      <c r="E597">
        <v>1077</v>
      </c>
      <c r="F597">
        <v>24</v>
      </c>
      <c r="H597">
        <v>12</v>
      </c>
      <c r="I597">
        <v>1113</v>
      </c>
    </row>
    <row r="598" spans="1:9" hidden="1" x14ac:dyDescent="0.25">
      <c r="A598">
        <v>2023</v>
      </c>
      <c r="B598" t="s">
        <v>19</v>
      </c>
      <c r="C598" t="s">
        <v>7</v>
      </c>
      <c r="D598" t="s">
        <v>1</v>
      </c>
      <c r="E598">
        <v>960</v>
      </c>
      <c r="F598">
        <v>132</v>
      </c>
      <c r="H598">
        <v>6</v>
      </c>
      <c r="I598">
        <v>1098</v>
      </c>
    </row>
    <row r="599" spans="1:9" hidden="1" x14ac:dyDescent="0.25">
      <c r="A599">
        <v>2023</v>
      </c>
      <c r="B599" t="s">
        <v>19</v>
      </c>
      <c r="C599" t="s">
        <v>6</v>
      </c>
      <c r="D599" t="s">
        <v>7</v>
      </c>
      <c r="E599">
        <v>801</v>
      </c>
      <c r="F599">
        <v>60</v>
      </c>
      <c r="H599">
        <v>60</v>
      </c>
      <c r="I599">
        <v>921</v>
      </c>
    </row>
    <row r="600" spans="1:9" hidden="1" x14ac:dyDescent="0.25">
      <c r="A600">
        <v>2023</v>
      </c>
      <c r="B600" t="s">
        <v>19</v>
      </c>
      <c r="C600" t="s">
        <v>6</v>
      </c>
      <c r="D600" t="s">
        <v>5</v>
      </c>
      <c r="E600">
        <v>2112</v>
      </c>
      <c r="H600">
        <v>54</v>
      </c>
      <c r="I600">
        <v>2166</v>
      </c>
    </row>
    <row r="601" spans="1:9" hidden="1" x14ac:dyDescent="0.25">
      <c r="A601">
        <v>2023</v>
      </c>
      <c r="B601" t="s">
        <v>19</v>
      </c>
      <c r="C601" t="s">
        <v>6</v>
      </c>
      <c r="D601" t="s">
        <v>3</v>
      </c>
      <c r="E601">
        <v>2187</v>
      </c>
      <c r="F601">
        <v>50</v>
      </c>
      <c r="H601">
        <v>30</v>
      </c>
      <c r="I601">
        <v>2267</v>
      </c>
    </row>
    <row r="602" spans="1:9" hidden="1" x14ac:dyDescent="0.25">
      <c r="A602">
        <v>2023</v>
      </c>
      <c r="B602" t="s">
        <v>19</v>
      </c>
      <c r="C602" t="s">
        <v>6</v>
      </c>
      <c r="D602" t="s">
        <v>2</v>
      </c>
      <c r="E602">
        <v>1062</v>
      </c>
      <c r="H602">
        <v>30</v>
      </c>
      <c r="I602">
        <v>1092</v>
      </c>
    </row>
    <row r="603" spans="1:9" hidden="1" x14ac:dyDescent="0.25">
      <c r="A603">
        <v>2023</v>
      </c>
      <c r="B603" t="s">
        <v>19</v>
      </c>
      <c r="C603" t="s">
        <v>6</v>
      </c>
      <c r="D603" t="s">
        <v>1</v>
      </c>
      <c r="E603">
        <v>9920</v>
      </c>
      <c r="F603">
        <v>30</v>
      </c>
      <c r="H603">
        <v>30</v>
      </c>
      <c r="I603">
        <v>1050</v>
      </c>
    </row>
    <row r="604" spans="1:9" hidden="1" x14ac:dyDescent="0.25">
      <c r="A604">
        <v>2023</v>
      </c>
      <c r="B604" t="s">
        <v>19</v>
      </c>
      <c r="C604" t="s">
        <v>5</v>
      </c>
      <c r="D604" t="s">
        <v>7</v>
      </c>
      <c r="E604">
        <v>1065</v>
      </c>
      <c r="H604">
        <v>24</v>
      </c>
      <c r="I604">
        <v>1089</v>
      </c>
    </row>
    <row r="605" spans="1:9" hidden="1" x14ac:dyDescent="0.25">
      <c r="A605">
        <v>2023</v>
      </c>
      <c r="B605" t="s">
        <v>19</v>
      </c>
      <c r="C605" t="s">
        <v>5</v>
      </c>
      <c r="D605" t="s">
        <v>2</v>
      </c>
      <c r="E605">
        <v>1104</v>
      </c>
      <c r="F605">
        <v>48</v>
      </c>
      <c r="I605">
        <v>1152</v>
      </c>
    </row>
    <row r="606" spans="1:9" hidden="1" x14ac:dyDescent="0.25">
      <c r="A606">
        <v>2023</v>
      </c>
      <c r="B606" t="s">
        <v>19</v>
      </c>
      <c r="C606" t="s">
        <v>4</v>
      </c>
      <c r="D606" t="s">
        <v>2</v>
      </c>
      <c r="E606">
        <v>987</v>
      </c>
      <c r="F606">
        <v>50</v>
      </c>
      <c r="H606">
        <v>30</v>
      </c>
      <c r="I606">
        <v>1067</v>
      </c>
    </row>
    <row r="607" spans="1:9" hidden="1" x14ac:dyDescent="0.25">
      <c r="A607">
        <v>2023</v>
      </c>
      <c r="B607" t="s">
        <v>19</v>
      </c>
      <c r="C607" t="s">
        <v>3</v>
      </c>
      <c r="D607" t="s">
        <v>6</v>
      </c>
      <c r="E607">
        <v>1200</v>
      </c>
      <c r="I607">
        <v>1200</v>
      </c>
    </row>
    <row r="608" spans="1:9" hidden="1" x14ac:dyDescent="0.25">
      <c r="A608">
        <v>2023</v>
      </c>
      <c r="B608" t="s">
        <v>19</v>
      </c>
      <c r="C608" t="s">
        <v>3</v>
      </c>
      <c r="D608" t="s">
        <v>4</v>
      </c>
      <c r="E608">
        <v>987</v>
      </c>
      <c r="F608">
        <v>50</v>
      </c>
      <c r="H608">
        <v>30</v>
      </c>
      <c r="I608">
        <v>1067</v>
      </c>
    </row>
    <row r="609" spans="1:9" hidden="1" x14ac:dyDescent="0.25">
      <c r="A609">
        <v>2023</v>
      </c>
      <c r="B609" t="s">
        <v>19</v>
      </c>
      <c r="C609" t="s">
        <v>2</v>
      </c>
      <c r="D609" t="s">
        <v>7</v>
      </c>
      <c r="E609">
        <v>2181</v>
      </c>
      <c r="F609">
        <v>72</v>
      </c>
      <c r="H609">
        <v>12</v>
      </c>
      <c r="I609">
        <v>2265</v>
      </c>
    </row>
    <row r="610" spans="1:9" hidden="1" x14ac:dyDescent="0.25">
      <c r="A610">
        <v>2023</v>
      </c>
      <c r="B610" t="s">
        <v>19</v>
      </c>
      <c r="C610" t="s">
        <v>2</v>
      </c>
      <c r="D610" t="s">
        <v>6</v>
      </c>
      <c r="E610">
        <v>2049</v>
      </c>
      <c r="F610">
        <v>50</v>
      </c>
      <c r="H610">
        <v>60</v>
      </c>
      <c r="I610">
        <v>2159</v>
      </c>
    </row>
    <row r="611" spans="1:9" hidden="1" x14ac:dyDescent="0.25">
      <c r="A611">
        <v>2023</v>
      </c>
      <c r="B611" t="s">
        <v>19</v>
      </c>
      <c r="C611" t="s">
        <v>1</v>
      </c>
      <c r="D611" t="s">
        <v>7</v>
      </c>
      <c r="E611">
        <v>960</v>
      </c>
      <c r="F611">
        <v>132</v>
      </c>
      <c r="H611">
        <v>6</v>
      </c>
      <c r="I611">
        <v>1098</v>
      </c>
    </row>
    <row r="612" spans="1:9" hidden="1" x14ac:dyDescent="0.25">
      <c r="A612">
        <v>2023</v>
      </c>
      <c r="B612" t="s">
        <v>19</v>
      </c>
      <c r="C612" t="s">
        <v>1</v>
      </c>
      <c r="D612" t="s">
        <v>6</v>
      </c>
      <c r="E612">
        <v>1914</v>
      </c>
      <c r="F612">
        <v>48</v>
      </c>
      <c r="H612">
        <v>84</v>
      </c>
      <c r="I612">
        <v>2046</v>
      </c>
    </row>
    <row r="613" spans="1:9" hidden="1" x14ac:dyDescent="0.25">
      <c r="A613">
        <v>2023</v>
      </c>
      <c r="B613" t="s">
        <v>20</v>
      </c>
      <c r="C613" t="s">
        <v>7</v>
      </c>
      <c r="D613" t="s">
        <v>5</v>
      </c>
      <c r="E613">
        <v>1149</v>
      </c>
      <c r="F613">
        <v>30</v>
      </c>
      <c r="I613">
        <v>1179</v>
      </c>
    </row>
    <row r="614" spans="1:9" hidden="1" x14ac:dyDescent="0.25">
      <c r="A614">
        <v>2023</v>
      </c>
      <c r="B614" t="s">
        <v>20</v>
      </c>
      <c r="C614" t="s">
        <v>7</v>
      </c>
      <c r="D614" t="s">
        <v>6</v>
      </c>
      <c r="E614">
        <v>822</v>
      </c>
      <c r="F614">
        <v>24</v>
      </c>
      <c r="H614">
        <v>60</v>
      </c>
      <c r="I614">
        <v>906</v>
      </c>
    </row>
    <row r="615" spans="1:9" hidden="1" x14ac:dyDescent="0.25">
      <c r="A615">
        <v>2023</v>
      </c>
      <c r="B615" t="s">
        <v>20</v>
      </c>
      <c r="C615" t="s">
        <v>6</v>
      </c>
      <c r="D615" t="s">
        <v>7</v>
      </c>
      <c r="E615">
        <v>822</v>
      </c>
      <c r="F615">
        <v>24</v>
      </c>
      <c r="H615">
        <v>60</v>
      </c>
      <c r="I615">
        <v>906</v>
      </c>
    </row>
    <row r="616" spans="1:9" hidden="1" x14ac:dyDescent="0.25">
      <c r="A616">
        <v>2023</v>
      </c>
      <c r="B616" t="s">
        <v>20</v>
      </c>
      <c r="C616" t="s">
        <v>6</v>
      </c>
      <c r="D616" t="s">
        <v>3</v>
      </c>
      <c r="E616">
        <v>1119</v>
      </c>
      <c r="F616">
        <v>54</v>
      </c>
      <c r="I616">
        <v>1173</v>
      </c>
    </row>
    <row r="617" spans="1:9" hidden="1" x14ac:dyDescent="0.25">
      <c r="A617">
        <v>2023</v>
      </c>
      <c r="B617" t="s">
        <v>20</v>
      </c>
      <c r="C617" t="s">
        <v>6</v>
      </c>
      <c r="D617" t="s">
        <v>2</v>
      </c>
      <c r="E617">
        <v>1623</v>
      </c>
      <c r="F617">
        <v>108</v>
      </c>
      <c r="H617">
        <v>119</v>
      </c>
      <c r="I617">
        <f>+Tabla4[[#This Row],[env 10 kg]]+Tabla4[[#This Row],[env 15 kg]]+Tabla4[[#This Row],[env 45 kg]]</f>
        <v>1850</v>
      </c>
    </row>
    <row r="618" spans="1:9" hidden="1" x14ac:dyDescent="0.25">
      <c r="A618">
        <v>2023</v>
      </c>
      <c r="B618" t="s">
        <v>20</v>
      </c>
      <c r="C618" t="s">
        <v>6</v>
      </c>
      <c r="D618" t="s">
        <v>1</v>
      </c>
      <c r="E618">
        <f>921+946</f>
        <v>1867</v>
      </c>
      <c r="F618">
        <v>96</v>
      </c>
      <c r="H618">
        <f>36+24</f>
        <v>60</v>
      </c>
      <c r="I618">
        <v>2023</v>
      </c>
    </row>
    <row r="619" spans="1:9" hidden="1" x14ac:dyDescent="0.25">
      <c r="A619">
        <v>2023</v>
      </c>
      <c r="B619" t="s">
        <v>20</v>
      </c>
      <c r="C619" t="s">
        <v>5</v>
      </c>
      <c r="D619" t="s">
        <v>6</v>
      </c>
      <c r="E619">
        <v>1047</v>
      </c>
      <c r="H619">
        <v>30</v>
      </c>
      <c r="I619">
        <v>1077</v>
      </c>
    </row>
    <row r="620" spans="1:9" hidden="1" x14ac:dyDescent="0.25">
      <c r="A620">
        <v>2023</v>
      </c>
      <c r="B620" t="s">
        <v>20</v>
      </c>
      <c r="C620" t="s">
        <v>5</v>
      </c>
      <c r="D620" t="s">
        <v>2</v>
      </c>
      <c r="E620">
        <v>1149</v>
      </c>
      <c r="F620">
        <v>30</v>
      </c>
      <c r="I620">
        <v>1179</v>
      </c>
    </row>
    <row r="621" spans="1:9" hidden="1" x14ac:dyDescent="0.25">
      <c r="A621">
        <v>2023</v>
      </c>
      <c r="B621" t="s">
        <v>20</v>
      </c>
      <c r="C621" t="s">
        <v>4</v>
      </c>
      <c r="D621" t="s">
        <v>3</v>
      </c>
      <c r="E621">
        <v>1100</v>
      </c>
      <c r="F621">
        <v>18</v>
      </c>
      <c r="H621">
        <v>6</v>
      </c>
      <c r="I621">
        <v>1124</v>
      </c>
    </row>
    <row r="622" spans="1:9" hidden="1" x14ac:dyDescent="0.25">
      <c r="A622">
        <v>2023</v>
      </c>
      <c r="B622" t="s">
        <v>20</v>
      </c>
      <c r="C622" t="s">
        <v>3</v>
      </c>
      <c r="D622" t="s">
        <v>6</v>
      </c>
      <c r="E622">
        <v>1119</v>
      </c>
      <c r="F622">
        <v>54</v>
      </c>
      <c r="I622">
        <v>1173</v>
      </c>
    </row>
    <row r="623" spans="1:9" hidden="1" x14ac:dyDescent="0.25">
      <c r="A623">
        <v>2023</v>
      </c>
      <c r="B623" t="s">
        <v>20</v>
      </c>
      <c r="C623" t="s">
        <v>3</v>
      </c>
      <c r="D623" t="s">
        <v>2</v>
      </c>
      <c r="E623">
        <v>1100</v>
      </c>
      <c r="F623">
        <v>18</v>
      </c>
      <c r="H623">
        <v>6</v>
      </c>
      <c r="I623">
        <v>1124</v>
      </c>
    </row>
    <row r="624" spans="1:9" hidden="1" x14ac:dyDescent="0.25">
      <c r="A624">
        <v>2023</v>
      </c>
      <c r="B624" t="s">
        <v>20</v>
      </c>
      <c r="C624" t="s">
        <v>2</v>
      </c>
      <c r="D624" t="s">
        <v>7</v>
      </c>
      <c r="E624">
        <v>1149</v>
      </c>
      <c r="F624">
        <v>30</v>
      </c>
      <c r="I624">
        <v>1179</v>
      </c>
    </row>
    <row r="625" spans="1:9" hidden="1" x14ac:dyDescent="0.25">
      <c r="A625">
        <v>2023</v>
      </c>
      <c r="B625" t="s">
        <v>20</v>
      </c>
      <c r="C625" t="s">
        <v>2</v>
      </c>
      <c r="D625" t="s">
        <v>6</v>
      </c>
      <c r="E625">
        <v>2569</v>
      </c>
      <c r="F625">
        <v>168</v>
      </c>
      <c r="H625">
        <v>84</v>
      </c>
      <c r="I625">
        <v>2821</v>
      </c>
    </row>
    <row r="626" spans="1:9" hidden="1" x14ac:dyDescent="0.25">
      <c r="A626">
        <v>2023</v>
      </c>
      <c r="B626" t="s">
        <v>20</v>
      </c>
      <c r="C626" t="s">
        <v>2</v>
      </c>
      <c r="D626" t="s">
        <v>4</v>
      </c>
      <c r="E626">
        <v>1100</v>
      </c>
      <c r="F626">
        <v>18</v>
      </c>
      <c r="H626">
        <v>6</v>
      </c>
      <c r="I626">
        <v>1124</v>
      </c>
    </row>
    <row r="627" spans="1:9" hidden="1" x14ac:dyDescent="0.25">
      <c r="A627">
        <v>2023</v>
      </c>
      <c r="B627" t="s">
        <v>20</v>
      </c>
      <c r="C627" t="s">
        <v>1</v>
      </c>
      <c r="D627" t="s">
        <v>6</v>
      </c>
      <c r="E627">
        <v>921</v>
      </c>
      <c r="F627">
        <v>36</v>
      </c>
      <c r="H627">
        <v>36</v>
      </c>
      <c r="I627">
        <v>993</v>
      </c>
    </row>
    <row r="628" spans="1:9" hidden="1" x14ac:dyDescent="0.25">
      <c r="A628">
        <v>2023</v>
      </c>
      <c r="B628" t="s">
        <v>20</v>
      </c>
      <c r="C628" t="s">
        <v>1</v>
      </c>
      <c r="D628" t="s">
        <v>2</v>
      </c>
      <c r="E628">
        <v>946</v>
      </c>
      <c r="F628">
        <v>60</v>
      </c>
      <c r="H628">
        <v>24</v>
      </c>
      <c r="I628">
        <v>1030</v>
      </c>
    </row>
    <row r="629" spans="1:9" hidden="1" x14ac:dyDescent="0.25">
      <c r="A629">
        <v>2023</v>
      </c>
      <c r="B629" t="s">
        <v>21</v>
      </c>
      <c r="C629" t="s">
        <v>7</v>
      </c>
      <c r="D629" t="s">
        <v>6</v>
      </c>
      <c r="E629">
        <v>1734</v>
      </c>
      <c r="F629">
        <v>125</v>
      </c>
      <c r="H629">
        <v>66</v>
      </c>
      <c r="I629">
        <v>1926</v>
      </c>
    </row>
    <row r="630" spans="1:9" hidden="1" x14ac:dyDescent="0.25">
      <c r="A630">
        <v>2023</v>
      </c>
      <c r="B630" t="s">
        <v>21</v>
      </c>
      <c r="C630" t="s">
        <v>7</v>
      </c>
      <c r="D630" t="s">
        <v>5</v>
      </c>
      <c r="E630">
        <v>993</v>
      </c>
      <c r="H630">
        <v>36</v>
      </c>
      <c r="I630">
        <v>1029</v>
      </c>
    </row>
    <row r="631" spans="1:9" hidden="1" x14ac:dyDescent="0.25">
      <c r="A631">
        <v>2023</v>
      </c>
      <c r="B631" t="s">
        <v>21</v>
      </c>
      <c r="C631" t="s">
        <v>7</v>
      </c>
      <c r="D631" t="s">
        <v>2</v>
      </c>
      <c r="E631">
        <v>933</v>
      </c>
      <c r="F631">
        <v>12</v>
      </c>
      <c r="H631">
        <v>48</v>
      </c>
      <c r="I631">
        <v>993</v>
      </c>
    </row>
    <row r="632" spans="1:9" hidden="1" x14ac:dyDescent="0.25">
      <c r="A632">
        <v>2023</v>
      </c>
      <c r="B632" t="s">
        <v>21</v>
      </c>
      <c r="C632" t="s">
        <v>6</v>
      </c>
      <c r="D632" t="s">
        <v>7</v>
      </c>
      <c r="E632">
        <v>1032</v>
      </c>
      <c r="F632">
        <v>36</v>
      </c>
      <c r="H632">
        <v>24</v>
      </c>
      <c r="I632">
        <v>1092</v>
      </c>
    </row>
    <row r="633" spans="1:9" hidden="1" x14ac:dyDescent="0.25">
      <c r="A633">
        <v>2023</v>
      </c>
      <c r="B633" t="s">
        <v>21</v>
      </c>
      <c r="C633" t="s">
        <v>6</v>
      </c>
      <c r="D633" t="s">
        <v>5</v>
      </c>
      <c r="E633">
        <v>1062</v>
      </c>
      <c r="H633">
        <v>30</v>
      </c>
      <c r="I633">
        <v>1092</v>
      </c>
    </row>
    <row r="634" spans="1:9" hidden="1" x14ac:dyDescent="0.25">
      <c r="A634">
        <v>2023</v>
      </c>
      <c r="B634" t="s">
        <v>21</v>
      </c>
      <c r="C634" t="s">
        <v>6</v>
      </c>
      <c r="D634" t="s">
        <v>3</v>
      </c>
      <c r="E634">
        <v>702</v>
      </c>
      <c r="F634">
        <v>90</v>
      </c>
      <c r="H634">
        <v>42</v>
      </c>
      <c r="I634">
        <v>834</v>
      </c>
    </row>
    <row r="635" spans="1:9" hidden="1" x14ac:dyDescent="0.25">
      <c r="A635">
        <v>2023</v>
      </c>
      <c r="B635" t="s">
        <v>21</v>
      </c>
      <c r="C635" t="s">
        <v>6</v>
      </c>
      <c r="D635" t="s">
        <v>2</v>
      </c>
      <c r="E635">
        <v>1497</v>
      </c>
      <c r="H635">
        <v>162</v>
      </c>
      <c r="I635">
        <v>1659</v>
      </c>
    </row>
    <row r="636" spans="1:9" hidden="1" x14ac:dyDescent="0.25">
      <c r="A636">
        <v>2023</v>
      </c>
      <c r="B636" t="s">
        <v>21</v>
      </c>
      <c r="C636" t="s">
        <v>6</v>
      </c>
      <c r="D636" t="s">
        <v>1</v>
      </c>
      <c r="E636">
        <v>1053</v>
      </c>
      <c r="F636">
        <v>24</v>
      </c>
      <c r="H636">
        <v>24</v>
      </c>
      <c r="I636">
        <v>1101</v>
      </c>
    </row>
    <row r="637" spans="1:9" hidden="1" x14ac:dyDescent="0.25">
      <c r="A637">
        <v>2023</v>
      </c>
      <c r="B637" t="s">
        <v>21</v>
      </c>
      <c r="C637" t="s">
        <v>5</v>
      </c>
      <c r="D637" t="s">
        <v>6</v>
      </c>
      <c r="E637">
        <v>1062</v>
      </c>
      <c r="H637">
        <v>30</v>
      </c>
      <c r="I637">
        <v>1092</v>
      </c>
    </row>
    <row r="638" spans="1:9" hidden="1" x14ac:dyDescent="0.25">
      <c r="A638">
        <v>2023</v>
      </c>
      <c r="B638" t="s">
        <v>21</v>
      </c>
      <c r="C638" t="s">
        <v>5</v>
      </c>
      <c r="D638" t="s">
        <v>2</v>
      </c>
      <c r="E638">
        <v>993</v>
      </c>
      <c r="H638">
        <v>36</v>
      </c>
      <c r="I638">
        <v>1029</v>
      </c>
    </row>
    <row r="639" spans="1:9" hidden="1" x14ac:dyDescent="0.25">
      <c r="A639">
        <v>2023</v>
      </c>
      <c r="B639" t="s">
        <v>21</v>
      </c>
      <c r="C639" t="s">
        <v>3</v>
      </c>
      <c r="D639" t="s">
        <v>7</v>
      </c>
      <c r="E639">
        <v>702</v>
      </c>
      <c r="F639">
        <v>90</v>
      </c>
      <c r="H639">
        <v>42</v>
      </c>
      <c r="I639">
        <v>834</v>
      </c>
    </row>
    <row r="640" spans="1:9" hidden="1" x14ac:dyDescent="0.25">
      <c r="A640">
        <v>2023</v>
      </c>
      <c r="B640" t="s">
        <v>21</v>
      </c>
      <c r="C640" t="s">
        <v>3</v>
      </c>
      <c r="D640" t="s">
        <v>2</v>
      </c>
      <c r="E640">
        <v>1069</v>
      </c>
      <c r="F640">
        <v>69</v>
      </c>
      <c r="I640">
        <v>1138</v>
      </c>
    </row>
    <row r="641" spans="1:9" hidden="1" x14ac:dyDescent="0.25">
      <c r="A641">
        <v>2023</v>
      </c>
      <c r="B641" t="s">
        <v>21</v>
      </c>
      <c r="C641" t="s">
        <v>2</v>
      </c>
      <c r="D641" t="s">
        <v>7</v>
      </c>
      <c r="E641">
        <v>1926</v>
      </c>
      <c r="F641">
        <v>12</v>
      </c>
      <c r="H641">
        <v>84</v>
      </c>
      <c r="I641">
        <v>2022</v>
      </c>
    </row>
    <row r="642" spans="1:9" hidden="1" x14ac:dyDescent="0.25">
      <c r="A642">
        <v>2023</v>
      </c>
      <c r="B642" t="s">
        <v>21</v>
      </c>
      <c r="C642" t="s">
        <v>2</v>
      </c>
      <c r="D642" t="s">
        <v>6</v>
      </c>
      <c r="E642">
        <v>1497</v>
      </c>
      <c r="H642">
        <v>52</v>
      </c>
      <c r="I642">
        <v>1549</v>
      </c>
    </row>
    <row r="643" spans="1:9" hidden="1" x14ac:dyDescent="0.25">
      <c r="A643">
        <v>2023</v>
      </c>
      <c r="B643" t="s">
        <v>21</v>
      </c>
      <c r="C643" t="s">
        <v>2</v>
      </c>
      <c r="D643" t="s">
        <v>3</v>
      </c>
      <c r="E643">
        <v>1069</v>
      </c>
      <c r="F643">
        <v>69</v>
      </c>
      <c r="I643">
        <v>1138</v>
      </c>
    </row>
    <row r="644" spans="1:9" hidden="1" x14ac:dyDescent="0.25">
      <c r="A644">
        <v>2023</v>
      </c>
      <c r="B644" t="s">
        <v>21</v>
      </c>
      <c r="C644" t="s">
        <v>1</v>
      </c>
      <c r="D644" t="s">
        <v>6</v>
      </c>
      <c r="E644">
        <v>1053</v>
      </c>
      <c r="F644">
        <v>24</v>
      </c>
      <c r="H644">
        <v>24</v>
      </c>
      <c r="I644">
        <v>1101</v>
      </c>
    </row>
    <row r="645" spans="1:9" hidden="1" x14ac:dyDescent="0.25">
      <c r="A645">
        <v>2023</v>
      </c>
      <c r="B645" t="s">
        <v>22</v>
      </c>
      <c r="C645" t="s">
        <v>7</v>
      </c>
      <c r="D645" t="s">
        <v>6</v>
      </c>
      <c r="E645">
        <v>1610</v>
      </c>
      <c r="F645">
        <v>296</v>
      </c>
      <c r="H645">
        <v>52</v>
      </c>
      <c r="I645">
        <v>1958</v>
      </c>
    </row>
    <row r="646" spans="1:9" hidden="1" x14ac:dyDescent="0.25">
      <c r="A646">
        <v>2023</v>
      </c>
      <c r="B646" t="s">
        <v>22</v>
      </c>
      <c r="C646" t="s">
        <v>7</v>
      </c>
      <c r="D646" t="s">
        <v>5</v>
      </c>
      <c r="E646">
        <v>975</v>
      </c>
      <c r="F646">
        <v>138</v>
      </c>
      <c r="I646">
        <v>1113</v>
      </c>
    </row>
    <row r="647" spans="1:9" hidden="1" x14ac:dyDescent="0.25">
      <c r="A647">
        <v>2023</v>
      </c>
      <c r="B647" t="s">
        <v>22</v>
      </c>
      <c r="C647" t="s">
        <v>7</v>
      </c>
      <c r="D647" t="s">
        <v>2</v>
      </c>
      <c r="E647">
        <v>1104</v>
      </c>
      <c r="F647">
        <v>24</v>
      </c>
      <c r="H647">
        <v>6</v>
      </c>
      <c r="I647">
        <v>1134</v>
      </c>
    </row>
    <row r="648" spans="1:9" hidden="1" x14ac:dyDescent="0.25">
      <c r="A648">
        <v>2023</v>
      </c>
      <c r="B648" t="s">
        <v>22</v>
      </c>
      <c r="C648" t="s">
        <v>6</v>
      </c>
      <c r="D648" t="s">
        <v>7</v>
      </c>
      <c r="E648">
        <v>776</v>
      </c>
      <c r="F648">
        <v>80</v>
      </c>
      <c r="H648">
        <v>52</v>
      </c>
      <c r="I648">
        <v>908</v>
      </c>
    </row>
    <row r="649" spans="1:9" hidden="1" x14ac:dyDescent="0.25">
      <c r="A649">
        <v>2023</v>
      </c>
      <c r="B649" t="s">
        <v>22</v>
      </c>
      <c r="C649" t="s">
        <v>6</v>
      </c>
      <c r="D649" t="s">
        <v>5</v>
      </c>
      <c r="E649">
        <v>1200</v>
      </c>
      <c r="I649">
        <v>1200</v>
      </c>
    </row>
    <row r="650" spans="1:9" hidden="1" x14ac:dyDescent="0.25">
      <c r="A650">
        <v>2023</v>
      </c>
      <c r="B650" t="s">
        <v>22</v>
      </c>
      <c r="C650" t="s">
        <v>6</v>
      </c>
      <c r="D650" t="s">
        <v>3</v>
      </c>
      <c r="E650">
        <v>1683</v>
      </c>
      <c r="F650">
        <v>306</v>
      </c>
      <c r="H650">
        <v>42</v>
      </c>
      <c r="I650">
        <v>2031</v>
      </c>
    </row>
    <row r="651" spans="1:9" hidden="1" x14ac:dyDescent="0.25">
      <c r="A651">
        <v>2023</v>
      </c>
      <c r="B651" t="s">
        <v>22</v>
      </c>
      <c r="C651" t="s">
        <v>6</v>
      </c>
      <c r="D651" t="s">
        <v>2</v>
      </c>
      <c r="E651">
        <v>1587</v>
      </c>
      <c r="F651">
        <v>30</v>
      </c>
      <c r="H651">
        <v>170</v>
      </c>
      <c r="I651">
        <v>1787</v>
      </c>
    </row>
    <row r="652" spans="1:9" hidden="1" x14ac:dyDescent="0.25">
      <c r="A652">
        <v>2023</v>
      </c>
      <c r="B652" t="s">
        <v>22</v>
      </c>
      <c r="C652" t="s">
        <v>6</v>
      </c>
      <c r="D652" t="s">
        <v>1</v>
      </c>
      <c r="E652">
        <v>882</v>
      </c>
      <c r="F652">
        <v>60</v>
      </c>
      <c r="H652">
        <v>48</v>
      </c>
      <c r="I652">
        <v>990</v>
      </c>
    </row>
    <row r="653" spans="1:9" hidden="1" x14ac:dyDescent="0.25">
      <c r="A653">
        <v>2023</v>
      </c>
      <c r="B653" t="s">
        <v>22</v>
      </c>
      <c r="C653" t="s">
        <v>5</v>
      </c>
      <c r="D653" t="s">
        <v>7</v>
      </c>
      <c r="E653">
        <v>975</v>
      </c>
      <c r="F653">
        <v>138</v>
      </c>
      <c r="I653">
        <v>1113</v>
      </c>
    </row>
    <row r="654" spans="1:9" hidden="1" x14ac:dyDescent="0.25">
      <c r="A654">
        <v>2023</v>
      </c>
      <c r="B654" t="s">
        <v>22</v>
      </c>
      <c r="C654" t="s">
        <v>5</v>
      </c>
      <c r="D654" t="s">
        <v>6</v>
      </c>
      <c r="E654">
        <v>1200</v>
      </c>
      <c r="I654">
        <v>1200</v>
      </c>
    </row>
    <row r="655" spans="1:9" hidden="1" x14ac:dyDescent="0.25">
      <c r="A655">
        <v>2023</v>
      </c>
      <c r="B655" t="s">
        <v>22</v>
      </c>
      <c r="C655" t="s">
        <v>3</v>
      </c>
      <c r="D655" t="s">
        <v>7</v>
      </c>
      <c r="E655">
        <v>834</v>
      </c>
      <c r="F655">
        <v>216</v>
      </c>
      <c r="I655">
        <v>1050</v>
      </c>
    </row>
    <row r="656" spans="1:9" hidden="1" x14ac:dyDescent="0.25">
      <c r="A656">
        <v>2023</v>
      </c>
      <c r="B656" t="s">
        <v>22</v>
      </c>
      <c r="C656" t="s">
        <v>3</v>
      </c>
      <c r="D656" t="s">
        <v>2</v>
      </c>
      <c r="E656">
        <v>849</v>
      </c>
      <c r="F656">
        <v>90</v>
      </c>
      <c r="H656">
        <v>42</v>
      </c>
      <c r="I656">
        <v>981</v>
      </c>
    </row>
    <row r="657" spans="1:9" hidden="1" x14ac:dyDescent="0.25">
      <c r="A657">
        <v>2023</v>
      </c>
      <c r="B657" t="s">
        <v>22</v>
      </c>
      <c r="C657" t="s">
        <v>2</v>
      </c>
      <c r="D657" t="s">
        <v>7</v>
      </c>
      <c r="E657">
        <v>1104</v>
      </c>
      <c r="F657">
        <v>24</v>
      </c>
      <c r="H657">
        <v>6</v>
      </c>
      <c r="I657">
        <v>1134</v>
      </c>
    </row>
    <row r="658" spans="1:9" hidden="1" x14ac:dyDescent="0.25">
      <c r="A658">
        <v>2023</v>
      </c>
      <c r="B658" t="s">
        <v>22</v>
      </c>
      <c r="C658" t="s">
        <v>2</v>
      </c>
      <c r="D658" t="s">
        <v>6</v>
      </c>
      <c r="E658">
        <v>2436</v>
      </c>
      <c r="F658">
        <v>120</v>
      </c>
      <c r="H658">
        <v>177</v>
      </c>
      <c r="I658">
        <v>2733</v>
      </c>
    </row>
    <row r="659" spans="1:9" hidden="1" x14ac:dyDescent="0.25">
      <c r="A659">
        <v>2023</v>
      </c>
      <c r="B659" t="s">
        <v>22</v>
      </c>
      <c r="C659" t="s">
        <v>2</v>
      </c>
      <c r="D659" t="s">
        <v>1</v>
      </c>
      <c r="E659">
        <v>991</v>
      </c>
      <c r="F659">
        <v>48</v>
      </c>
      <c r="H659">
        <v>15</v>
      </c>
      <c r="I659">
        <v>1054</v>
      </c>
    </row>
    <row r="660" spans="1:9" hidden="1" x14ac:dyDescent="0.25">
      <c r="A660">
        <v>2023</v>
      </c>
      <c r="B660" t="s">
        <v>22</v>
      </c>
      <c r="C660" t="s">
        <v>1</v>
      </c>
      <c r="D660" t="s">
        <v>7</v>
      </c>
      <c r="E660">
        <v>739</v>
      </c>
      <c r="F660">
        <v>66</v>
      </c>
      <c r="H660">
        <v>67</v>
      </c>
      <c r="I660">
        <v>872</v>
      </c>
    </row>
    <row r="661" spans="1:9" hidden="1" x14ac:dyDescent="0.25">
      <c r="A661">
        <v>2023</v>
      </c>
      <c r="B661" t="s">
        <v>22</v>
      </c>
      <c r="C661" t="s">
        <v>1</v>
      </c>
      <c r="D661" t="s">
        <v>6</v>
      </c>
      <c r="E661">
        <v>882</v>
      </c>
      <c r="F661">
        <v>60</v>
      </c>
      <c r="H661">
        <v>19</v>
      </c>
      <c r="I661">
        <v>961</v>
      </c>
    </row>
    <row r="662" spans="1:9" hidden="1" x14ac:dyDescent="0.25">
      <c r="A662">
        <v>2023</v>
      </c>
      <c r="B662" t="s">
        <v>22</v>
      </c>
      <c r="C662" t="s">
        <v>1</v>
      </c>
      <c r="D662" t="s">
        <v>2</v>
      </c>
      <c r="E662">
        <v>991</v>
      </c>
      <c r="F662">
        <v>48</v>
      </c>
      <c r="I662">
        <v>1039</v>
      </c>
    </row>
    <row r="663" spans="1:9" hidden="1" x14ac:dyDescent="0.25">
      <c r="A663">
        <v>2023</v>
      </c>
      <c r="B663" t="s">
        <v>23</v>
      </c>
      <c r="C663" t="s">
        <v>7</v>
      </c>
      <c r="D663" t="s">
        <v>6</v>
      </c>
      <c r="E663">
        <v>1770</v>
      </c>
      <c r="F663">
        <v>48</v>
      </c>
      <c r="H663">
        <v>114</v>
      </c>
      <c r="I663">
        <v>1932</v>
      </c>
    </row>
    <row r="664" spans="1:9" hidden="1" x14ac:dyDescent="0.25">
      <c r="A664">
        <v>2023</v>
      </c>
      <c r="B664" t="s">
        <v>23</v>
      </c>
      <c r="C664" t="s">
        <v>7</v>
      </c>
      <c r="D664" t="s">
        <v>5</v>
      </c>
      <c r="E664">
        <v>783</v>
      </c>
      <c r="H664">
        <v>42</v>
      </c>
      <c r="I664">
        <v>825</v>
      </c>
    </row>
    <row r="665" spans="1:9" hidden="1" x14ac:dyDescent="0.25">
      <c r="A665">
        <v>2023</v>
      </c>
      <c r="B665" t="s">
        <v>23</v>
      </c>
      <c r="C665" t="s">
        <v>7</v>
      </c>
      <c r="D665" t="s">
        <v>4</v>
      </c>
      <c r="E665">
        <v>893</v>
      </c>
      <c r="F665">
        <v>54</v>
      </c>
      <c r="H665">
        <v>42</v>
      </c>
      <c r="I665">
        <v>989</v>
      </c>
    </row>
    <row r="666" spans="1:9" hidden="1" x14ac:dyDescent="0.25">
      <c r="A666">
        <v>2023</v>
      </c>
      <c r="B666" t="s">
        <v>23</v>
      </c>
      <c r="C666" t="s">
        <v>6</v>
      </c>
      <c r="D666" t="s">
        <v>7</v>
      </c>
      <c r="E666">
        <v>744</v>
      </c>
      <c r="F666">
        <v>48</v>
      </c>
      <c r="H666">
        <v>84</v>
      </c>
      <c r="I666">
        <v>876</v>
      </c>
    </row>
    <row r="667" spans="1:9" hidden="1" x14ac:dyDescent="0.25">
      <c r="A667">
        <v>2023</v>
      </c>
      <c r="B667" t="s">
        <v>23</v>
      </c>
      <c r="C667" t="s">
        <v>6</v>
      </c>
      <c r="D667" t="s">
        <v>5</v>
      </c>
      <c r="E667">
        <v>1086</v>
      </c>
      <c r="H667">
        <v>24</v>
      </c>
      <c r="I667">
        <v>1110</v>
      </c>
    </row>
    <row r="668" spans="1:9" hidden="1" x14ac:dyDescent="0.25">
      <c r="A668">
        <v>2023</v>
      </c>
      <c r="B668" t="s">
        <v>23</v>
      </c>
      <c r="C668" t="s">
        <v>6</v>
      </c>
      <c r="D668" t="s">
        <v>3</v>
      </c>
      <c r="E668">
        <v>2028</v>
      </c>
      <c r="F668">
        <v>24</v>
      </c>
      <c r="H668">
        <v>72</v>
      </c>
      <c r="I668">
        <v>2124</v>
      </c>
    </row>
    <row r="669" spans="1:9" hidden="1" x14ac:dyDescent="0.25">
      <c r="A669">
        <v>2023</v>
      </c>
      <c r="B669" t="s">
        <v>23</v>
      </c>
      <c r="C669" t="s">
        <v>6</v>
      </c>
      <c r="D669" t="s">
        <v>2</v>
      </c>
      <c r="E669">
        <v>2733</v>
      </c>
      <c r="F669">
        <v>30</v>
      </c>
      <c r="G669">
        <v>2</v>
      </c>
      <c r="H669">
        <v>162</v>
      </c>
      <c r="I669">
        <v>2927</v>
      </c>
    </row>
    <row r="670" spans="1:9" hidden="1" x14ac:dyDescent="0.25">
      <c r="A670">
        <v>2023</v>
      </c>
      <c r="B670" t="s">
        <v>23</v>
      </c>
      <c r="C670" t="s">
        <v>6</v>
      </c>
      <c r="D670" t="s">
        <v>1</v>
      </c>
      <c r="E670">
        <v>1992</v>
      </c>
      <c r="F670">
        <v>48</v>
      </c>
      <c r="H670">
        <v>66</v>
      </c>
      <c r="I670">
        <v>2106</v>
      </c>
    </row>
    <row r="671" spans="1:9" hidden="1" x14ac:dyDescent="0.25">
      <c r="A671">
        <v>2023</v>
      </c>
      <c r="B671" t="s">
        <v>23</v>
      </c>
      <c r="C671" t="s">
        <v>5</v>
      </c>
      <c r="D671" t="s">
        <v>7</v>
      </c>
      <c r="E671">
        <v>783</v>
      </c>
      <c r="G671">
        <v>60</v>
      </c>
      <c r="H671">
        <v>42</v>
      </c>
      <c r="I671">
        <v>885</v>
      </c>
    </row>
    <row r="672" spans="1:9" hidden="1" x14ac:dyDescent="0.25">
      <c r="A672">
        <v>2023</v>
      </c>
      <c r="B672" t="s">
        <v>23</v>
      </c>
      <c r="C672" t="s">
        <v>5</v>
      </c>
      <c r="D672" t="s">
        <v>6</v>
      </c>
      <c r="E672">
        <v>1086</v>
      </c>
      <c r="H672">
        <v>24</v>
      </c>
      <c r="I672">
        <v>1110</v>
      </c>
    </row>
    <row r="673" spans="1:9" hidden="1" x14ac:dyDescent="0.25">
      <c r="A673">
        <v>2023</v>
      </c>
      <c r="B673" t="s">
        <v>23</v>
      </c>
      <c r="C673" t="s">
        <v>4</v>
      </c>
      <c r="D673" t="s">
        <v>7</v>
      </c>
      <c r="E673">
        <v>893</v>
      </c>
      <c r="F673">
        <v>54</v>
      </c>
      <c r="H673">
        <v>42</v>
      </c>
      <c r="I673">
        <v>989</v>
      </c>
    </row>
    <row r="674" spans="1:9" hidden="1" x14ac:dyDescent="0.25">
      <c r="A674">
        <v>2023</v>
      </c>
      <c r="B674" t="s">
        <v>23</v>
      </c>
      <c r="C674" t="s">
        <v>3</v>
      </c>
      <c r="D674" t="s">
        <v>6</v>
      </c>
      <c r="E674">
        <v>2028</v>
      </c>
      <c r="F674">
        <v>24</v>
      </c>
      <c r="H674">
        <v>72</v>
      </c>
      <c r="I674">
        <v>2124</v>
      </c>
    </row>
    <row r="675" spans="1:9" hidden="1" x14ac:dyDescent="0.25">
      <c r="A675">
        <v>2023</v>
      </c>
      <c r="B675" t="s">
        <v>23</v>
      </c>
      <c r="C675" t="s">
        <v>3</v>
      </c>
      <c r="D675" t="s">
        <v>2</v>
      </c>
      <c r="E675">
        <v>1125</v>
      </c>
      <c r="F675">
        <v>24</v>
      </c>
      <c r="I675">
        <v>1149</v>
      </c>
    </row>
    <row r="676" spans="1:9" hidden="1" x14ac:dyDescent="0.25">
      <c r="A676">
        <v>2023</v>
      </c>
      <c r="B676" t="s">
        <v>23</v>
      </c>
      <c r="C676" t="s">
        <v>2</v>
      </c>
      <c r="D676" t="s">
        <v>6</v>
      </c>
      <c r="E676">
        <v>2733</v>
      </c>
      <c r="F676">
        <v>30</v>
      </c>
      <c r="G676">
        <v>2</v>
      </c>
      <c r="H676">
        <v>162</v>
      </c>
      <c r="I676">
        <v>2927</v>
      </c>
    </row>
    <row r="677" spans="1:9" hidden="1" x14ac:dyDescent="0.25">
      <c r="A677">
        <v>2023</v>
      </c>
      <c r="B677" t="s">
        <v>23</v>
      </c>
      <c r="C677" t="s">
        <v>2</v>
      </c>
      <c r="D677" t="s">
        <v>3</v>
      </c>
      <c r="E677">
        <v>1125</v>
      </c>
      <c r="F677">
        <v>24</v>
      </c>
      <c r="I677">
        <v>1149</v>
      </c>
    </row>
    <row r="678" spans="1:9" hidden="1" x14ac:dyDescent="0.25">
      <c r="A678">
        <v>2023</v>
      </c>
      <c r="B678" t="s">
        <v>23</v>
      </c>
      <c r="C678" t="s">
        <v>1</v>
      </c>
      <c r="D678" t="s">
        <v>7</v>
      </c>
      <c r="E678">
        <v>1026</v>
      </c>
      <c r="H678">
        <v>30</v>
      </c>
      <c r="I678">
        <v>1056</v>
      </c>
    </row>
    <row r="679" spans="1:9" hidden="1" x14ac:dyDescent="0.25">
      <c r="A679">
        <v>2023</v>
      </c>
      <c r="B679" t="s">
        <v>23</v>
      </c>
      <c r="C679" t="s">
        <v>1</v>
      </c>
      <c r="D679" t="s">
        <v>6</v>
      </c>
      <c r="E679">
        <v>966</v>
      </c>
      <c r="F679">
        <v>48</v>
      </c>
      <c r="H679">
        <v>36</v>
      </c>
      <c r="I679">
        <v>1050</v>
      </c>
    </row>
    <row r="680" spans="1:9" hidden="1" x14ac:dyDescent="0.25">
      <c r="A680">
        <v>2023</v>
      </c>
      <c r="B680" t="s">
        <v>24</v>
      </c>
      <c r="C680" t="s">
        <v>7</v>
      </c>
      <c r="D680" t="s">
        <v>6</v>
      </c>
      <c r="E680">
        <v>1836</v>
      </c>
      <c r="F680">
        <v>28</v>
      </c>
      <c r="H680">
        <v>110</v>
      </c>
      <c r="I680">
        <v>1974</v>
      </c>
    </row>
    <row r="681" spans="1:9" hidden="1" x14ac:dyDescent="0.25">
      <c r="A681">
        <v>2023</v>
      </c>
      <c r="B681" t="s">
        <v>24</v>
      </c>
      <c r="C681" t="s">
        <v>7</v>
      </c>
      <c r="D681" t="s">
        <v>5</v>
      </c>
      <c r="E681">
        <v>1107</v>
      </c>
      <c r="H681">
        <v>24</v>
      </c>
      <c r="I681">
        <v>1131</v>
      </c>
    </row>
    <row r="682" spans="1:9" hidden="1" x14ac:dyDescent="0.25">
      <c r="A682">
        <v>2023</v>
      </c>
      <c r="B682" t="s">
        <v>24</v>
      </c>
      <c r="C682" t="s">
        <v>7</v>
      </c>
      <c r="D682" t="s">
        <v>2</v>
      </c>
      <c r="E682">
        <v>997</v>
      </c>
      <c r="H682">
        <v>36</v>
      </c>
      <c r="I682">
        <v>1033</v>
      </c>
    </row>
    <row r="683" spans="1:9" hidden="1" x14ac:dyDescent="0.25">
      <c r="A683">
        <v>2023</v>
      </c>
      <c r="B683" t="s">
        <v>24</v>
      </c>
      <c r="C683" t="s">
        <v>6</v>
      </c>
      <c r="D683" t="s">
        <v>7</v>
      </c>
      <c r="E683">
        <v>951</v>
      </c>
      <c r="H683">
        <v>54</v>
      </c>
      <c r="I683">
        <v>1005</v>
      </c>
    </row>
    <row r="684" spans="1:9" hidden="1" x14ac:dyDescent="0.25">
      <c r="A684">
        <v>2023</v>
      </c>
      <c r="B684" t="s">
        <v>24</v>
      </c>
      <c r="C684" t="s">
        <v>6</v>
      </c>
      <c r="D684" t="s">
        <v>5</v>
      </c>
      <c r="E684">
        <v>1083</v>
      </c>
      <c r="H684">
        <v>24</v>
      </c>
      <c r="I684">
        <v>1107</v>
      </c>
    </row>
    <row r="685" spans="1:9" hidden="1" x14ac:dyDescent="0.25">
      <c r="A685">
        <v>2023</v>
      </c>
      <c r="B685" t="s">
        <v>24</v>
      </c>
      <c r="C685" t="s">
        <v>6</v>
      </c>
      <c r="D685" t="s">
        <v>3</v>
      </c>
      <c r="E685">
        <v>3399</v>
      </c>
      <c r="H685">
        <v>36</v>
      </c>
      <c r="I685">
        <v>3435</v>
      </c>
    </row>
    <row r="686" spans="1:9" hidden="1" x14ac:dyDescent="0.25">
      <c r="A686">
        <v>2023</v>
      </c>
      <c r="B686" t="s">
        <v>24</v>
      </c>
      <c r="C686" t="s">
        <v>6</v>
      </c>
      <c r="D686" t="s">
        <v>2</v>
      </c>
      <c r="E686">
        <v>3090</v>
      </c>
      <c r="H686">
        <v>102</v>
      </c>
      <c r="I686">
        <v>3192</v>
      </c>
    </row>
    <row r="687" spans="1:9" hidden="1" x14ac:dyDescent="0.25">
      <c r="A687">
        <v>2023</v>
      </c>
      <c r="B687" t="s">
        <v>24</v>
      </c>
      <c r="C687" t="s">
        <v>6</v>
      </c>
      <c r="D687" t="s">
        <v>1</v>
      </c>
      <c r="E687">
        <v>1995</v>
      </c>
      <c r="F687">
        <v>28</v>
      </c>
      <c r="G687">
        <v>12</v>
      </c>
      <c r="H687">
        <v>66</v>
      </c>
      <c r="I687">
        <v>2101</v>
      </c>
    </row>
    <row r="688" spans="1:9" hidden="1" x14ac:dyDescent="0.25">
      <c r="A688">
        <v>2023</v>
      </c>
      <c r="B688" t="s">
        <v>24</v>
      </c>
      <c r="C688" t="s">
        <v>5</v>
      </c>
      <c r="D688" t="s">
        <v>7</v>
      </c>
      <c r="E688">
        <v>1107</v>
      </c>
      <c r="H688">
        <v>24</v>
      </c>
      <c r="I688">
        <v>1131</v>
      </c>
    </row>
    <row r="689" spans="1:9" hidden="1" x14ac:dyDescent="0.25">
      <c r="A689">
        <v>2023</v>
      </c>
      <c r="B689" t="s">
        <v>24</v>
      </c>
      <c r="C689" t="s">
        <v>5</v>
      </c>
      <c r="D689" t="s">
        <v>6</v>
      </c>
      <c r="E689">
        <v>1083</v>
      </c>
      <c r="H689">
        <v>24</v>
      </c>
      <c r="I689">
        <v>1107</v>
      </c>
    </row>
    <row r="690" spans="1:9" hidden="1" x14ac:dyDescent="0.25">
      <c r="A690">
        <v>2023</v>
      </c>
      <c r="B690" t="s">
        <v>24</v>
      </c>
      <c r="C690" t="s">
        <v>3</v>
      </c>
      <c r="D690" t="s">
        <v>6</v>
      </c>
      <c r="E690">
        <v>2400</v>
      </c>
      <c r="I690">
        <v>2400</v>
      </c>
    </row>
    <row r="691" spans="1:9" hidden="1" x14ac:dyDescent="0.25">
      <c r="A691">
        <v>2023</v>
      </c>
      <c r="B691" t="s">
        <v>24</v>
      </c>
      <c r="C691" t="s">
        <v>3</v>
      </c>
      <c r="D691" t="s">
        <v>2</v>
      </c>
      <c r="E691">
        <v>999</v>
      </c>
      <c r="H691">
        <v>36</v>
      </c>
      <c r="I691">
        <v>1035</v>
      </c>
    </row>
    <row r="692" spans="1:9" hidden="1" x14ac:dyDescent="0.25">
      <c r="A692">
        <v>2023</v>
      </c>
      <c r="B692" t="s">
        <v>24</v>
      </c>
      <c r="C692" t="s">
        <v>2</v>
      </c>
      <c r="D692" t="s">
        <v>6</v>
      </c>
      <c r="E692">
        <v>3075</v>
      </c>
      <c r="H692">
        <v>96</v>
      </c>
      <c r="I692">
        <v>3171</v>
      </c>
    </row>
    <row r="693" spans="1:9" hidden="1" x14ac:dyDescent="0.25">
      <c r="A693">
        <v>2023</v>
      </c>
      <c r="B693" t="s">
        <v>24</v>
      </c>
      <c r="C693" t="s">
        <v>2</v>
      </c>
      <c r="D693" t="s">
        <v>4</v>
      </c>
      <c r="E693">
        <v>1031</v>
      </c>
      <c r="F693">
        <v>42</v>
      </c>
      <c r="H693">
        <v>12</v>
      </c>
      <c r="I693">
        <v>1085</v>
      </c>
    </row>
    <row r="694" spans="1:9" hidden="1" x14ac:dyDescent="0.25">
      <c r="A694">
        <v>2023</v>
      </c>
      <c r="B694" t="s">
        <v>24</v>
      </c>
      <c r="C694" t="s">
        <v>1</v>
      </c>
      <c r="D694" t="s">
        <v>7</v>
      </c>
      <c r="E694">
        <v>885</v>
      </c>
      <c r="F694">
        <v>28</v>
      </c>
      <c r="H694">
        <v>54</v>
      </c>
      <c r="I694">
        <v>967</v>
      </c>
    </row>
    <row r="695" spans="1:9" hidden="1" x14ac:dyDescent="0.25">
      <c r="A695">
        <v>2023</v>
      </c>
      <c r="B695" t="s">
        <v>24</v>
      </c>
      <c r="C695" t="s">
        <v>1</v>
      </c>
      <c r="D695" t="s">
        <v>6</v>
      </c>
      <c r="E695">
        <v>1110</v>
      </c>
      <c r="G695">
        <v>12</v>
      </c>
      <c r="H695">
        <v>12</v>
      </c>
      <c r="I695">
        <v>1134</v>
      </c>
    </row>
    <row r="696" spans="1:9" hidden="1" x14ac:dyDescent="0.25">
      <c r="A696">
        <v>2023</v>
      </c>
      <c r="B696" t="s">
        <v>25</v>
      </c>
      <c r="C696" t="s">
        <v>7</v>
      </c>
      <c r="D696" t="s">
        <v>6</v>
      </c>
      <c r="E696">
        <v>3945</v>
      </c>
      <c r="F696">
        <v>108</v>
      </c>
      <c r="H696">
        <v>120</v>
      </c>
      <c r="I696">
        <f>+Tabla4[[#This Row],[env 10 kg]]+Tabla4[[#This Row],[env 15 kg]]+Tabla4[[#This Row],[env 30 kg]]+Tabla4[[#This Row],[env 45 kg]]</f>
        <v>4173</v>
      </c>
    </row>
    <row r="697" spans="1:9" hidden="1" x14ac:dyDescent="0.25">
      <c r="A697">
        <v>2023</v>
      </c>
      <c r="B697" t="s">
        <v>25</v>
      </c>
      <c r="C697" t="s">
        <v>6</v>
      </c>
      <c r="D697" t="s">
        <v>7</v>
      </c>
      <c r="E697">
        <v>2853</v>
      </c>
      <c r="F697">
        <v>60</v>
      </c>
      <c r="H697">
        <v>120</v>
      </c>
      <c r="I697">
        <f>+Tabla4[[#This Row],[env 10 kg]]+Tabla4[[#This Row],[env 15 kg]]+Tabla4[[#This Row],[env 30 kg]]+Tabla4[[#This Row],[env 45 kg]]</f>
        <v>3033</v>
      </c>
    </row>
    <row r="698" spans="1:9" hidden="1" x14ac:dyDescent="0.25">
      <c r="A698">
        <v>2023</v>
      </c>
      <c r="B698" t="s">
        <v>25</v>
      </c>
      <c r="C698" t="s">
        <v>6</v>
      </c>
      <c r="D698" t="s">
        <v>5</v>
      </c>
      <c r="E698">
        <v>2214</v>
      </c>
      <c r="H698">
        <v>36</v>
      </c>
      <c r="I698">
        <f>+Tabla4[[#This Row],[env 10 kg]]+Tabla4[[#This Row],[env 45 kg]]</f>
        <v>2250</v>
      </c>
    </row>
    <row r="699" spans="1:9" hidden="1" x14ac:dyDescent="0.25">
      <c r="A699">
        <v>2023</v>
      </c>
      <c r="B699" t="s">
        <v>25</v>
      </c>
      <c r="C699" t="s">
        <v>6</v>
      </c>
      <c r="D699" t="s">
        <v>3</v>
      </c>
      <c r="E699">
        <v>1746</v>
      </c>
      <c r="F699">
        <v>120</v>
      </c>
      <c r="H699">
        <v>102</v>
      </c>
      <c r="I699">
        <f>+Tabla4[[#This Row],[env 10 kg]]+Tabla4[[#This Row],[env 15 kg]]+Tabla4[[#This Row],[env 45 kg]]</f>
        <v>1968</v>
      </c>
    </row>
    <row r="700" spans="1:9" hidden="1" x14ac:dyDescent="0.25">
      <c r="A700">
        <v>2023</v>
      </c>
      <c r="B700" t="s">
        <v>25</v>
      </c>
      <c r="C700" t="s">
        <v>6</v>
      </c>
      <c r="D700" t="s">
        <v>2</v>
      </c>
      <c r="E700">
        <v>930</v>
      </c>
      <c r="F700">
        <v>42</v>
      </c>
      <c r="H700">
        <v>42</v>
      </c>
      <c r="I700">
        <f>+Tabla4[[#This Row],[env 10 kg]]+Tabla4[[#This Row],[env 15 kg]]+Tabla4[[#This Row],[env 45 kg]]</f>
        <v>1014</v>
      </c>
    </row>
    <row r="701" spans="1:9" hidden="1" x14ac:dyDescent="0.25">
      <c r="A701">
        <v>2023</v>
      </c>
      <c r="B701" t="s">
        <v>25</v>
      </c>
      <c r="C701" t="s">
        <v>6</v>
      </c>
      <c r="D701" t="s">
        <v>1</v>
      </c>
      <c r="E701">
        <v>2241</v>
      </c>
      <c r="F701">
        <v>54</v>
      </c>
      <c r="G701">
        <v>12</v>
      </c>
      <c r="H701">
        <v>6</v>
      </c>
      <c r="I701">
        <f>+Tabla4[[#This Row],[env 10 kg]]+Tabla4[[#This Row],[env 15 kg]]+Tabla4[[#This Row],[env 30 kg]]+Tabla4[[#This Row],[env 45 kg]]</f>
        <v>2313</v>
      </c>
    </row>
    <row r="702" spans="1:9" hidden="1" x14ac:dyDescent="0.25">
      <c r="A702">
        <v>2023</v>
      </c>
      <c r="B702" t="s">
        <v>25</v>
      </c>
      <c r="C702" t="s">
        <v>5</v>
      </c>
      <c r="D702" t="s">
        <v>6</v>
      </c>
      <c r="E702">
        <v>1083</v>
      </c>
      <c r="H702">
        <v>24</v>
      </c>
      <c r="I702">
        <f>+Tabla4[[#This Row],[env 10 kg]]+Tabla4[[#This Row],[env 45 kg]]</f>
        <v>1107</v>
      </c>
    </row>
    <row r="703" spans="1:9" hidden="1" x14ac:dyDescent="0.25">
      <c r="A703">
        <v>2023</v>
      </c>
      <c r="B703" t="s">
        <v>25</v>
      </c>
      <c r="C703" t="s">
        <v>5</v>
      </c>
      <c r="D703" t="s">
        <v>2</v>
      </c>
      <c r="E703">
        <v>1131</v>
      </c>
      <c r="H703">
        <v>12</v>
      </c>
      <c r="I703">
        <f>+Tabla4[[#This Row],[env 10 kg]]+Tabla4[[#This Row],[env 45 kg]]</f>
        <v>1143</v>
      </c>
    </row>
    <row r="704" spans="1:9" hidden="1" x14ac:dyDescent="0.25">
      <c r="A704">
        <v>2023</v>
      </c>
      <c r="B704" t="s">
        <v>25</v>
      </c>
      <c r="C704" t="s">
        <v>4</v>
      </c>
      <c r="D704" t="s">
        <v>2</v>
      </c>
      <c r="E704">
        <v>1031</v>
      </c>
      <c r="F704">
        <v>42</v>
      </c>
      <c r="H704">
        <v>12</v>
      </c>
      <c r="I704">
        <f>+Tabla4[[#This Row],[env 10 kg]]+Tabla4[[#This Row],[env 15 kg]]+Tabla4[[#This Row],[env 45 kg]]</f>
        <v>1085</v>
      </c>
    </row>
    <row r="705" spans="1:9" hidden="1" x14ac:dyDescent="0.25">
      <c r="A705">
        <v>2023</v>
      </c>
      <c r="B705" t="s">
        <v>25</v>
      </c>
      <c r="C705" t="s">
        <v>3</v>
      </c>
      <c r="D705" t="s">
        <v>6</v>
      </c>
      <c r="E705">
        <v>924</v>
      </c>
      <c r="H705">
        <v>60</v>
      </c>
      <c r="I705">
        <f>+Tabla4[[#This Row],[env 10 kg]]+Tabla4[[#This Row],[env 45 kg]]</f>
        <v>984</v>
      </c>
    </row>
    <row r="706" spans="1:9" hidden="1" x14ac:dyDescent="0.25">
      <c r="A706">
        <v>2023</v>
      </c>
      <c r="B706" t="s">
        <v>25</v>
      </c>
      <c r="C706" t="s">
        <v>3</v>
      </c>
      <c r="D706" t="s">
        <v>1</v>
      </c>
      <c r="E706">
        <v>822</v>
      </c>
      <c r="F706">
        <v>120</v>
      </c>
      <c r="H706">
        <v>42</v>
      </c>
      <c r="I706">
        <f>+Tabla4[[#This Row],[env 10 kg]]+Tabla4[[#This Row],[env 15 kg]]+Tabla4[[#This Row],[env 45 kg]]</f>
        <v>984</v>
      </c>
    </row>
    <row r="707" spans="1:9" hidden="1" x14ac:dyDescent="0.25">
      <c r="A707">
        <v>2023</v>
      </c>
      <c r="B707" t="s">
        <v>25</v>
      </c>
      <c r="C707" t="s">
        <v>2</v>
      </c>
      <c r="D707" t="s">
        <v>7</v>
      </c>
      <c r="E707">
        <v>997</v>
      </c>
      <c r="H707">
        <v>36</v>
      </c>
      <c r="I707">
        <f>+Tabla4[[#This Row],[env 10 kg]]+Tabla4[[#This Row],[env 45 kg]]</f>
        <v>1033</v>
      </c>
    </row>
    <row r="708" spans="1:9" hidden="1" x14ac:dyDescent="0.25">
      <c r="A708">
        <v>2023</v>
      </c>
      <c r="B708" t="s">
        <v>25</v>
      </c>
      <c r="C708" t="s">
        <v>2</v>
      </c>
      <c r="D708" t="s">
        <v>6</v>
      </c>
      <c r="E708">
        <v>1944</v>
      </c>
      <c r="F708">
        <v>42</v>
      </c>
      <c r="H708">
        <v>84</v>
      </c>
      <c r="I708">
        <f>+Tabla4[[#This Row],[env 10 kg]]+Tabla4[[#This Row],[env 15 kg]]+Tabla4[[#This Row],[env 45 kg]]</f>
        <v>2070</v>
      </c>
    </row>
    <row r="709" spans="1:9" hidden="1" x14ac:dyDescent="0.25">
      <c r="A709">
        <v>2023</v>
      </c>
      <c r="B709" t="s">
        <v>25</v>
      </c>
      <c r="C709" t="s">
        <v>1</v>
      </c>
      <c r="D709" t="s">
        <v>7</v>
      </c>
      <c r="E709">
        <v>1092</v>
      </c>
      <c r="F709">
        <v>48</v>
      </c>
      <c r="G709">
        <v>12</v>
      </c>
      <c r="I709">
        <f>+Tabla4[[#This Row],[env 10 kg]]+Tabla4[[#This Row],[env 15 kg]]+Tabla4[[#This Row],[env 30 kg]]</f>
        <v>1152</v>
      </c>
    </row>
    <row r="710" spans="1:9" hidden="1" x14ac:dyDescent="0.25">
      <c r="A710">
        <v>2023</v>
      </c>
      <c r="B710" t="s">
        <v>25</v>
      </c>
      <c r="C710" t="s">
        <v>1</v>
      </c>
      <c r="D710" t="s">
        <v>6</v>
      </c>
      <c r="E710">
        <v>1971</v>
      </c>
      <c r="F710">
        <v>126</v>
      </c>
      <c r="H710">
        <v>48</v>
      </c>
      <c r="I710">
        <f>+Tabla4[[#This Row],[env 10 kg]]+Tabla4[[#This Row],[env 15 kg]]+Tabla4[[#This Row],[env 30 kg]]+Tabla4[[#This Row],[env 45 kg]]</f>
        <v>2145</v>
      </c>
    </row>
    <row r="711" spans="1:9" hidden="1" x14ac:dyDescent="0.25">
      <c r="A711">
        <v>2023</v>
      </c>
      <c r="B711" t="s">
        <v>26</v>
      </c>
      <c r="C711" t="s">
        <v>7</v>
      </c>
      <c r="D711" t="s">
        <v>2</v>
      </c>
      <c r="E711">
        <v>894</v>
      </c>
      <c r="F711">
        <v>8</v>
      </c>
      <c r="H711">
        <v>60</v>
      </c>
      <c r="I711">
        <v>1027</v>
      </c>
    </row>
    <row r="712" spans="1:9" hidden="1" x14ac:dyDescent="0.25">
      <c r="A712">
        <v>2023</v>
      </c>
      <c r="B712" t="s">
        <v>26</v>
      </c>
      <c r="C712" t="s">
        <v>6</v>
      </c>
      <c r="D712" t="s">
        <v>4</v>
      </c>
      <c r="E712">
        <v>684</v>
      </c>
      <c r="F712">
        <v>36</v>
      </c>
      <c r="H712">
        <v>90</v>
      </c>
      <c r="I712">
        <v>745</v>
      </c>
    </row>
    <row r="713" spans="1:9" hidden="1" x14ac:dyDescent="0.25">
      <c r="A713">
        <v>2023</v>
      </c>
      <c r="B713" t="s">
        <v>26</v>
      </c>
      <c r="C713" t="s">
        <v>6</v>
      </c>
      <c r="D713" t="s">
        <v>3</v>
      </c>
      <c r="E713">
        <v>861</v>
      </c>
      <c r="F713">
        <v>66</v>
      </c>
      <c r="H713">
        <v>48</v>
      </c>
      <c r="I713">
        <v>975</v>
      </c>
    </row>
    <row r="714" spans="1:9" hidden="1" x14ac:dyDescent="0.25">
      <c r="A714">
        <v>2023</v>
      </c>
      <c r="B714" t="s">
        <v>26</v>
      </c>
      <c r="C714" t="s">
        <v>6</v>
      </c>
      <c r="D714" t="s">
        <v>2</v>
      </c>
      <c r="E714">
        <v>1044</v>
      </c>
      <c r="F714">
        <v>12</v>
      </c>
      <c r="H714">
        <v>30</v>
      </c>
      <c r="I714">
        <v>1086</v>
      </c>
    </row>
    <row r="715" spans="1:9" hidden="1" x14ac:dyDescent="0.25">
      <c r="A715">
        <v>2023</v>
      </c>
      <c r="B715" t="s">
        <v>26</v>
      </c>
      <c r="C715" t="s">
        <v>6</v>
      </c>
      <c r="D715" t="s">
        <v>1</v>
      </c>
      <c r="E715">
        <v>819</v>
      </c>
      <c r="F715">
        <v>42</v>
      </c>
      <c r="G715">
        <v>6</v>
      </c>
      <c r="H715">
        <v>60</v>
      </c>
      <c r="I715">
        <v>927</v>
      </c>
    </row>
    <row r="716" spans="1:9" hidden="1" x14ac:dyDescent="0.25">
      <c r="A716">
        <v>2023</v>
      </c>
      <c r="B716" t="s">
        <v>26</v>
      </c>
      <c r="C716" t="s">
        <v>4</v>
      </c>
      <c r="D716" t="s">
        <v>6</v>
      </c>
      <c r="E716">
        <v>684</v>
      </c>
      <c r="F716">
        <v>36</v>
      </c>
      <c r="H716">
        <v>25</v>
      </c>
      <c r="I716">
        <v>745</v>
      </c>
    </row>
    <row r="717" spans="1:9" hidden="1" x14ac:dyDescent="0.25">
      <c r="A717">
        <v>2023</v>
      </c>
      <c r="B717" t="s">
        <v>26</v>
      </c>
      <c r="C717" t="s">
        <v>3</v>
      </c>
      <c r="D717" t="s">
        <v>6</v>
      </c>
      <c r="E717">
        <v>861</v>
      </c>
      <c r="F717">
        <v>66</v>
      </c>
      <c r="H717">
        <v>48</v>
      </c>
      <c r="I717">
        <v>975</v>
      </c>
    </row>
    <row r="718" spans="1:9" hidden="1" x14ac:dyDescent="0.25">
      <c r="A718">
        <v>2023</v>
      </c>
      <c r="B718" t="s">
        <v>26</v>
      </c>
      <c r="C718" t="s">
        <v>3</v>
      </c>
      <c r="D718" t="s">
        <v>2</v>
      </c>
      <c r="E718">
        <v>1110</v>
      </c>
      <c r="H718">
        <v>12</v>
      </c>
      <c r="I718">
        <v>1122</v>
      </c>
    </row>
    <row r="719" spans="1:9" hidden="1" x14ac:dyDescent="0.25">
      <c r="A719">
        <v>2023</v>
      </c>
      <c r="B719" t="s">
        <v>26</v>
      </c>
      <c r="C719" t="s">
        <v>2</v>
      </c>
      <c r="D719" t="s">
        <v>7</v>
      </c>
      <c r="E719">
        <v>894</v>
      </c>
      <c r="F719">
        <v>8</v>
      </c>
      <c r="H719">
        <v>60</v>
      </c>
      <c r="I719">
        <v>962</v>
      </c>
    </row>
    <row r="720" spans="1:9" hidden="1" x14ac:dyDescent="0.25">
      <c r="A720">
        <v>2023</v>
      </c>
      <c r="B720" t="s">
        <v>26</v>
      </c>
      <c r="C720" t="s">
        <v>2</v>
      </c>
      <c r="D720" t="s">
        <v>6</v>
      </c>
      <c r="E720">
        <v>2175</v>
      </c>
      <c r="F720">
        <v>12</v>
      </c>
      <c r="H720">
        <v>42</v>
      </c>
      <c r="I720">
        <v>2229</v>
      </c>
    </row>
    <row r="721" spans="1:9" hidden="1" x14ac:dyDescent="0.25">
      <c r="A721">
        <v>2023</v>
      </c>
      <c r="B721" t="s">
        <v>26</v>
      </c>
      <c r="C721" t="s">
        <v>2</v>
      </c>
      <c r="D721" t="s">
        <v>3</v>
      </c>
      <c r="E721">
        <v>1110</v>
      </c>
      <c r="H721">
        <v>12</v>
      </c>
      <c r="I721">
        <v>1122</v>
      </c>
    </row>
    <row r="722" spans="1:9" hidden="1" x14ac:dyDescent="0.25">
      <c r="A722">
        <v>2023</v>
      </c>
      <c r="B722" t="s">
        <v>26</v>
      </c>
      <c r="C722" t="s">
        <v>1</v>
      </c>
      <c r="D722" t="s">
        <v>6</v>
      </c>
      <c r="E722">
        <v>819</v>
      </c>
      <c r="F722">
        <v>42</v>
      </c>
      <c r="H722">
        <v>60</v>
      </c>
      <c r="I722">
        <v>927</v>
      </c>
    </row>
    <row r="723" spans="1:9" x14ac:dyDescent="0.25">
      <c r="A723">
        <v>2024</v>
      </c>
      <c r="B723" t="s">
        <v>15</v>
      </c>
      <c r="C723" t="s">
        <v>7</v>
      </c>
      <c r="D723" t="s">
        <v>6</v>
      </c>
      <c r="E723">
        <v>1744</v>
      </c>
      <c r="F723">
        <v>18</v>
      </c>
      <c r="H723">
        <v>114</v>
      </c>
      <c r="I723">
        <f>+Tabla4[[#This Row],[env 10 kg]]+Tabla4[[#This Row],[env 15 kg]]+Tabla4[[#This Row],[env 45 kg]]</f>
        <v>1876</v>
      </c>
    </row>
    <row r="724" spans="1:9" x14ac:dyDescent="0.25">
      <c r="A724">
        <v>2024</v>
      </c>
      <c r="B724" t="s">
        <v>15</v>
      </c>
      <c r="C724" t="s">
        <v>7</v>
      </c>
      <c r="D724" t="s">
        <v>5</v>
      </c>
      <c r="E724">
        <v>1200</v>
      </c>
      <c r="I724">
        <f>+Tabla4[[#This Row],[env 10 kg]]</f>
        <v>1200</v>
      </c>
    </row>
    <row r="725" spans="1:9" x14ac:dyDescent="0.25">
      <c r="A725">
        <v>2024</v>
      </c>
      <c r="B725" t="s">
        <v>15</v>
      </c>
      <c r="C725" t="s">
        <v>6</v>
      </c>
      <c r="D725" t="s">
        <v>7</v>
      </c>
      <c r="E725">
        <v>744</v>
      </c>
      <c r="F725">
        <v>18</v>
      </c>
      <c r="H725">
        <v>90</v>
      </c>
      <c r="I725">
        <f>+Tabla4[[#This Row],[env 10 kg]]+Tabla4[[#This Row],[env 15 kg]]+Tabla4[[#This Row],[env 45 kg]]</f>
        <v>852</v>
      </c>
    </row>
    <row r="726" spans="1:9" x14ac:dyDescent="0.25">
      <c r="A726">
        <v>2024</v>
      </c>
      <c r="B726" t="s">
        <v>15</v>
      </c>
      <c r="C726" t="s">
        <v>6</v>
      </c>
      <c r="D726" t="s">
        <v>5</v>
      </c>
      <c r="E726">
        <v>1110</v>
      </c>
      <c r="H726">
        <v>18</v>
      </c>
      <c r="I726">
        <f>+Tabla4[[#This Row],[env 10 kg]]+Tabla4[[#This Row],[env 45 kg]]</f>
        <v>1128</v>
      </c>
    </row>
    <row r="727" spans="1:9" x14ac:dyDescent="0.25">
      <c r="A727">
        <v>2024</v>
      </c>
      <c r="B727" t="s">
        <v>15</v>
      </c>
      <c r="C727" t="s">
        <v>6</v>
      </c>
      <c r="D727" t="s">
        <v>3</v>
      </c>
      <c r="E727">
        <v>1927</v>
      </c>
      <c r="H727">
        <v>84</v>
      </c>
      <c r="I727">
        <f>+Tabla4[[#This Row],[env 10 kg]]+Tabla4[[#This Row],[env 45 kg]]</f>
        <v>2011</v>
      </c>
    </row>
    <row r="728" spans="1:9" x14ac:dyDescent="0.25">
      <c r="A728">
        <v>2024</v>
      </c>
      <c r="B728" t="s">
        <v>15</v>
      </c>
      <c r="C728" t="s">
        <v>6</v>
      </c>
      <c r="D728" t="s">
        <v>2</v>
      </c>
      <c r="E728">
        <v>1689</v>
      </c>
      <c r="F728">
        <v>42</v>
      </c>
      <c r="H728">
        <v>114</v>
      </c>
      <c r="I728">
        <f>+Tabla4[[#This Row],[env 10 kg]]+Tabla4[[#This Row],[env 15 kg]]+Tabla4[[#This Row],[env 45 kg]]</f>
        <v>1845</v>
      </c>
    </row>
    <row r="729" spans="1:9" x14ac:dyDescent="0.25">
      <c r="A729">
        <v>2024</v>
      </c>
      <c r="B729" t="s">
        <v>15</v>
      </c>
      <c r="C729" t="s">
        <v>6</v>
      </c>
      <c r="D729" t="s">
        <v>1</v>
      </c>
      <c r="E729">
        <v>931</v>
      </c>
      <c r="F729">
        <v>12</v>
      </c>
      <c r="H729">
        <v>48</v>
      </c>
      <c r="I729">
        <f>+Tabla4[[#This Row],[env 10 kg]]+Tabla4[[#This Row],[env 15 kg]]+Tabla4[[#This Row],[env 45 kg]]</f>
        <v>991</v>
      </c>
    </row>
    <row r="730" spans="1:9" x14ac:dyDescent="0.25">
      <c r="A730">
        <v>2024</v>
      </c>
      <c r="B730" t="s">
        <v>15</v>
      </c>
      <c r="C730" t="s">
        <v>5</v>
      </c>
      <c r="D730" t="s">
        <v>6</v>
      </c>
      <c r="E730">
        <v>1110</v>
      </c>
      <c r="H730">
        <v>18</v>
      </c>
      <c r="I730">
        <f>+Tabla4[[#This Row],[env 10 kg]]+Tabla4[[#This Row],[env 45 kg]]</f>
        <v>1128</v>
      </c>
    </row>
    <row r="731" spans="1:9" x14ac:dyDescent="0.25">
      <c r="A731">
        <v>2024</v>
      </c>
      <c r="B731" t="s">
        <v>15</v>
      </c>
      <c r="C731" t="s">
        <v>5</v>
      </c>
      <c r="D731" t="s">
        <v>2</v>
      </c>
      <c r="E731">
        <v>819</v>
      </c>
      <c r="F731">
        <v>114</v>
      </c>
      <c r="H731">
        <v>32</v>
      </c>
      <c r="I731">
        <f>+Tabla4[[#This Row],[env 10 kg]]+Tabla4[[#This Row],[env 15 kg]]+Tabla4[[#This Row],[env 45 kg]]</f>
        <v>965</v>
      </c>
    </row>
    <row r="732" spans="1:9" x14ac:dyDescent="0.25">
      <c r="A732">
        <v>2024</v>
      </c>
      <c r="B732" t="s">
        <v>15</v>
      </c>
      <c r="C732" t="s">
        <v>5</v>
      </c>
      <c r="D732" t="s">
        <v>1</v>
      </c>
      <c r="E732">
        <v>1200</v>
      </c>
      <c r="I732">
        <f>+Tabla4[[#This Row],[env 10 kg]]</f>
        <v>1200</v>
      </c>
    </row>
    <row r="733" spans="1:9" x14ac:dyDescent="0.25">
      <c r="A733">
        <v>2024</v>
      </c>
      <c r="B733" t="s">
        <v>15</v>
      </c>
      <c r="C733" t="s">
        <v>4</v>
      </c>
      <c r="D733" t="s">
        <v>2</v>
      </c>
      <c r="E733">
        <v>1103</v>
      </c>
      <c r="F733">
        <v>18</v>
      </c>
      <c r="H733">
        <v>6</v>
      </c>
      <c r="I733">
        <f>+Tabla4[[#This Row],[env 10 kg]]+Tabla4[[#This Row],[env 15 kg]]+Tabla4[[#This Row],[env 45 kg]]</f>
        <v>1127</v>
      </c>
    </row>
    <row r="734" spans="1:9" x14ac:dyDescent="0.25">
      <c r="A734">
        <v>2024</v>
      </c>
      <c r="B734" t="s">
        <v>15</v>
      </c>
      <c r="C734" t="s">
        <v>3</v>
      </c>
      <c r="D734" t="s">
        <v>7</v>
      </c>
      <c r="E734">
        <v>1000</v>
      </c>
      <c r="H734">
        <v>24</v>
      </c>
      <c r="I734">
        <f>+Tabla4[[#This Row],[env 10 kg]]+Tabla4[[#This Row],[env 45 kg]]</f>
        <v>1024</v>
      </c>
    </row>
    <row r="735" spans="1:9" x14ac:dyDescent="0.25">
      <c r="A735">
        <v>2024</v>
      </c>
      <c r="B735" t="s">
        <v>15</v>
      </c>
      <c r="C735" t="s">
        <v>3</v>
      </c>
      <c r="D735" t="s">
        <v>6</v>
      </c>
      <c r="E735">
        <v>927</v>
      </c>
      <c r="H735">
        <v>60</v>
      </c>
      <c r="I735">
        <f>+Tabla4[[#This Row],[env 10 kg]]+Tabla4[[#This Row],[env 45 kg]]</f>
        <v>987</v>
      </c>
    </row>
    <row r="736" spans="1:9" x14ac:dyDescent="0.25">
      <c r="A736">
        <v>2024</v>
      </c>
      <c r="B736" t="s">
        <v>15</v>
      </c>
      <c r="C736" t="s">
        <v>2</v>
      </c>
      <c r="D736" t="s">
        <v>6</v>
      </c>
      <c r="E736">
        <v>1689</v>
      </c>
      <c r="F736">
        <v>42</v>
      </c>
      <c r="H736">
        <v>114</v>
      </c>
      <c r="I736">
        <f>+Tabla4[[#This Row],[env 10 kg]]+Tabla4[[#This Row],[env 15 kg]]+Tabla4[[#This Row],[env 45 kg]]</f>
        <v>1845</v>
      </c>
    </row>
    <row r="737" spans="1:9" x14ac:dyDescent="0.25">
      <c r="A737">
        <v>2024</v>
      </c>
      <c r="B737" t="s">
        <v>15</v>
      </c>
      <c r="C737" t="s">
        <v>2</v>
      </c>
      <c r="D737" t="s">
        <v>5</v>
      </c>
      <c r="E737">
        <v>819</v>
      </c>
      <c r="F737">
        <v>114</v>
      </c>
      <c r="H737">
        <v>36</v>
      </c>
      <c r="I737">
        <f>+Tabla4[[#This Row],[env 10 kg]]+Tabla4[[#This Row],[env 15 kg]]+Tabla4[[#This Row],[env 45 kg]]</f>
        <v>969</v>
      </c>
    </row>
    <row r="738" spans="1:9" x14ac:dyDescent="0.25">
      <c r="A738">
        <v>2024</v>
      </c>
      <c r="B738" t="s">
        <v>15</v>
      </c>
      <c r="C738" t="s">
        <v>2</v>
      </c>
      <c r="D738" t="s">
        <v>4</v>
      </c>
      <c r="E738">
        <v>1103</v>
      </c>
      <c r="F738">
        <v>18</v>
      </c>
      <c r="H738">
        <v>6</v>
      </c>
      <c r="I738">
        <f>+Tabla4[[#This Row],[env 10 kg]]+Tabla4[[#This Row],[env 15 kg]]+Tabla4[[#This Row],[env 45 kg]]</f>
        <v>1127</v>
      </c>
    </row>
    <row r="739" spans="1:9" x14ac:dyDescent="0.25">
      <c r="A739">
        <v>2024</v>
      </c>
      <c r="B739" t="s">
        <v>15</v>
      </c>
      <c r="C739" t="s">
        <v>2</v>
      </c>
      <c r="D739" t="s">
        <v>1</v>
      </c>
      <c r="E739">
        <v>819</v>
      </c>
      <c r="F739">
        <v>204</v>
      </c>
      <c r="I739">
        <f>+Tabla4[[#This Row],[env 10 kg]]+Tabla4[[#This Row],[env 15 kg]]</f>
        <v>1023</v>
      </c>
    </row>
    <row r="740" spans="1:9" x14ac:dyDescent="0.25">
      <c r="A740">
        <v>2024</v>
      </c>
      <c r="B740" t="s">
        <v>15</v>
      </c>
      <c r="C740" t="s">
        <v>1</v>
      </c>
      <c r="D740" t="s">
        <v>7</v>
      </c>
      <c r="E740">
        <v>1200</v>
      </c>
      <c r="I740">
        <f>+Tabla4[[#This Row],[env 10 kg]]</f>
        <v>1200</v>
      </c>
    </row>
    <row r="741" spans="1:9" x14ac:dyDescent="0.25">
      <c r="A741">
        <v>2024</v>
      </c>
      <c r="B741" t="s">
        <v>15</v>
      </c>
      <c r="C741" t="s">
        <v>1</v>
      </c>
      <c r="D741" t="s">
        <v>6</v>
      </c>
      <c r="E741">
        <v>931</v>
      </c>
      <c r="F741">
        <v>12</v>
      </c>
      <c r="H741">
        <v>48</v>
      </c>
      <c r="I741">
        <f>++Tabla4[[#This Row],[env 10 kg]]+Tabla4[[#This Row],[env 15 kg]]+Tabla4[[#This Row],[env 45 kg]]</f>
        <v>991</v>
      </c>
    </row>
    <row r="742" spans="1:9" x14ac:dyDescent="0.25">
      <c r="A742">
        <v>2024</v>
      </c>
      <c r="B742" t="s">
        <v>15</v>
      </c>
      <c r="C742" t="s">
        <v>1</v>
      </c>
      <c r="D742" t="s">
        <v>2</v>
      </c>
      <c r="E742">
        <v>819</v>
      </c>
      <c r="F742">
        <v>204</v>
      </c>
      <c r="I742">
        <f>+Tabla4[[#This Row],[env 10 kg]]+Tabla4[[#This Row],[env 15 kg]]</f>
        <v>1023</v>
      </c>
    </row>
    <row r="743" spans="1:9" x14ac:dyDescent="0.25">
      <c r="A743">
        <v>2024</v>
      </c>
      <c r="B743" t="s">
        <v>16</v>
      </c>
      <c r="C743" t="s">
        <v>7</v>
      </c>
      <c r="D743" t="s">
        <v>4</v>
      </c>
      <c r="E743">
        <v>911</v>
      </c>
      <c r="F743">
        <v>7</v>
      </c>
      <c r="H743">
        <v>48</v>
      </c>
      <c r="I743">
        <f>+Tabla4[[#This Row],[env 10 kg]]+Tabla4[[#This Row],[env 15 kg]]+Tabla4[[#This Row],[env 30 kg]]+Tabla4[[#This Row],[env 45 kg]]</f>
        <v>966</v>
      </c>
    </row>
    <row r="744" spans="1:9" x14ac:dyDescent="0.25">
      <c r="A744">
        <v>2024</v>
      </c>
      <c r="B744" t="s">
        <v>16</v>
      </c>
      <c r="C744" t="s">
        <v>7</v>
      </c>
      <c r="D744" t="s">
        <v>1</v>
      </c>
      <c r="E744">
        <v>795</v>
      </c>
      <c r="H744">
        <v>78</v>
      </c>
      <c r="I744">
        <f>+Tabla4[[#This Row],[env 10 kg]]+Tabla4[[#This Row],[env 15 kg]]+Tabla4[[#This Row],[env 30 kg]]+Tabla4[[#This Row],[env 45 kg]]</f>
        <v>873</v>
      </c>
    </row>
    <row r="745" spans="1:9" x14ac:dyDescent="0.25">
      <c r="A745">
        <v>2024</v>
      </c>
      <c r="B745" t="s">
        <v>16</v>
      </c>
      <c r="C745" t="s">
        <v>6</v>
      </c>
      <c r="D745" t="s">
        <v>5</v>
      </c>
      <c r="E745">
        <v>1125</v>
      </c>
      <c r="F745">
        <v>42</v>
      </c>
      <c r="I745">
        <f>+Tabla4[[#This Row],[env 10 kg]]+Tabla4[[#This Row],[env 15 kg]]+Tabla4[[#This Row],[env 30 kg]]+Tabla4[[#This Row],[env 45 kg]]</f>
        <v>1167</v>
      </c>
    </row>
    <row r="746" spans="1:9" x14ac:dyDescent="0.25">
      <c r="A746">
        <v>2024</v>
      </c>
      <c r="B746" t="s">
        <v>16</v>
      </c>
      <c r="C746" t="s">
        <v>6</v>
      </c>
      <c r="D746" t="s">
        <v>3</v>
      </c>
      <c r="E746">
        <v>2817</v>
      </c>
      <c r="F746">
        <v>180</v>
      </c>
      <c r="H746">
        <v>102</v>
      </c>
      <c r="I746">
        <f>+Tabla4[[#This Row],[env 10 kg]]+Tabla4[[#This Row],[env 15 kg]]+Tabla4[[#This Row],[env 30 kg]]+Tabla4[[#This Row],[env 45 kg]]</f>
        <v>3099</v>
      </c>
    </row>
    <row r="747" spans="1:9" ht="15.75" customHeight="1" x14ac:dyDescent="0.25">
      <c r="A747">
        <v>2024</v>
      </c>
      <c r="B747" t="s">
        <v>16</v>
      </c>
      <c r="C747" t="s">
        <v>6</v>
      </c>
      <c r="D747" t="s">
        <v>2</v>
      </c>
      <c r="E747">
        <v>766</v>
      </c>
      <c r="H747">
        <v>84</v>
      </c>
      <c r="I747">
        <f>+Tabla4[[#This Row],[env 10 kg]]+Tabla4[[#This Row],[env 15 kg]]+Tabla4[[#This Row],[env 30 kg]]+Tabla4[[#This Row],[env 45 kg]]</f>
        <v>850</v>
      </c>
    </row>
    <row r="748" spans="1:9" x14ac:dyDescent="0.25">
      <c r="A748">
        <v>2024</v>
      </c>
      <c r="B748" t="s">
        <v>16</v>
      </c>
      <c r="C748" t="s">
        <v>6</v>
      </c>
      <c r="D748" t="s">
        <v>1</v>
      </c>
      <c r="E748">
        <v>1076</v>
      </c>
      <c r="F748">
        <v>49</v>
      </c>
      <c r="H748">
        <v>12</v>
      </c>
      <c r="I748">
        <f>+Tabla4[[#This Row],[env 10 kg]]+Tabla4[[#This Row],[env 15 kg]]+Tabla4[[#This Row],[env 30 kg]]+Tabla4[[#This Row],[env 45 kg]]</f>
        <v>1137</v>
      </c>
    </row>
    <row r="749" spans="1:9" x14ac:dyDescent="0.25">
      <c r="A749">
        <v>2024</v>
      </c>
      <c r="B749" t="s">
        <v>16</v>
      </c>
      <c r="C749" t="s">
        <v>5</v>
      </c>
      <c r="D749" t="s">
        <v>1</v>
      </c>
      <c r="E749">
        <v>1125</v>
      </c>
      <c r="F749">
        <v>42</v>
      </c>
      <c r="I749">
        <f>+Tabla4[[#This Row],[env 10 kg]]+Tabla4[[#This Row],[env 15 kg]]+Tabla4[[#This Row],[env 30 kg]]+Tabla4[[#This Row],[env 45 kg]]</f>
        <v>1167</v>
      </c>
    </row>
    <row r="750" spans="1:9" x14ac:dyDescent="0.25">
      <c r="A750">
        <v>2024</v>
      </c>
      <c r="B750" t="s">
        <v>16</v>
      </c>
      <c r="C750" t="s">
        <v>4</v>
      </c>
      <c r="D750" t="s">
        <v>2</v>
      </c>
      <c r="E750">
        <v>911</v>
      </c>
      <c r="F750">
        <v>7</v>
      </c>
      <c r="H750">
        <v>48</v>
      </c>
      <c r="I750">
        <f>+Tabla4[[#This Row],[env 10 kg]]+Tabla4[[#This Row],[env 15 kg]]+Tabla4[[#This Row],[env 30 kg]]+Tabla4[[#This Row],[env 45 kg]]</f>
        <v>966</v>
      </c>
    </row>
    <row r="751" spans="1:9" x14ac:dyDescent="0.25">
      <c r="A751">
        <v>2024</v>
      </c>
      <c r="B751" t="s">
        <v>16</v>
      </c>
      <c r="C751" t="s">
        <v>3</v>
      </c>
      <c r="D751" t="s">
        <v>6</v>
      </c>
      <c r="E751">
        <v>1956</v>
      </c>
      <c r="F751">
        <v>108</v>
      </c>
      <c r="H751">
        <v>60</v>
      </c>
      <c r="I751">
        <f>+Tabla4[[#This Row],[env 10 kg]]+Tabla4[[#This Row],[env 15 kg]]+Tabla4[[#This Row],[env 30 kg]]+Tabla4[[#This Row],[env 45 kg]]</f>
        <v>2124</v>
      </c>
    </row>
    <row r="752" spans="1:9" x14ac:dyDescent="0.25">
      <c r="A752">
        <v>2024</v>
      </c>
      <c r="B752" t="s">
        <v>16</v>
      </c>
      <c r="C752" t="s">
        <v>3</v>
      </c>
      <c r="D752" t="s">
        <v>2</v>
      </c>
      <c r="E752">
        <v>861</v>
      </c>
      <c r="F752">
        <v>72</v>
      </c>
      <c r="H752">
        <v>42</v>
      </c>
      <c r="I752">
        <f>+Tabla4[[#This Row],[env 10 kg]]+Tabla4[[#This Row],[env 15 kg]]+Tabla4[[#This Row],[env 30 kg]]+Tabla4[[#This Row],[env 45 kg]]</f>
        <v>975</v>
      </c>
    </row>
    <row r="753" spans="1:9" x14ac:dyDescent="0.25">
      <c r="A753">
        <v>2024</v>
      </c>
      <c r="B753" t="s">
        <v>16</v>
      </c>
      <c r="C753" t="s">
        <v>2</v>
      </c>
      <c r="D753" t="s">
        <v>7</v>
      </c>
      <c r="E753">
        <v>911</v>
      </c>
      <c r="F753">
        <v>7</v>
      </c>
      <c r="H753">
        <v>48</v>
      </c>
      <c r="I753">
        <f>+Tabla4[[#This Row],[env 10 kg]]+Tabla4[[#This Row],[env 15 kg]]+Tabla4[[#This Row],[env 30 kg]]+Tabla4[[#This Row],[env 45 kg]]</f>
        <v>966</v>
      </c>
    </row>
    <row r="754" spans="1:9" x14ac:dyDescent="0.25">
      <c r="A754">
        <v>2024</v>
      </c>
      <c r="B754" t="s">
        <v>16</v>
      </c>
      <c r="C754" t="s">
        <v>2</v>
      </c>
      <c r="D754" t="s">
        <v>6</v>
      </c>
      <c r="E754">
        <v>1627</v>
      </c>
      <c r="F754">
        <v>72</v>
      </c>
      <c r="H754">
        <v>126</v>
      </c>
      <c r="I754">
        <f>+Tabla4[[#This Row],[env 10 kg]]+Tabla4[[#This Row],[env 15 kg]]+Tabla4[[#This Row],[env 30 kg]]+Tabla4[[#This Row],[env 45 kg]]</f>
        <v>1825</v>
      </c>
    </row>
    <row r="755" spans="1:9" x14ac:dyDescent="0.25">
      <c r="A755">
        <v>2024</v>
      </c>
      <c r="B755" t="s">
        <v>16</v>
      </c>
      <c r="C755" t="s">
        <v>1</v>
      </c>
      <c r="D755" t="s">
        <v>7</v>
      </c>
      <c r="E755">
        <v>795</v>
      </c>
      <c r="H755">
        <v>78</v>
      </c>
      <c r="I755">
        <f>+Tabla4[[#This Row],[env 10 kg]]+Tabla4[[#This Row],[env 15 kg]]+Tabla4[[#This Row],[env 30 kg]]+Tabla4[[#This Row],[env 45 kg]]</f>
        <v>873</v>
      </c>
    </row>
    <row r="756" spans="1:9" x14ac:dyDescent="0.25">
      <c r="A756">
        <v>2024</v>
      </c>
      <c r="B756" t="s">
        <v>16</v>
      </c>
      <c r="C756" t="s">
        <v>1</v>
      </c>
      <c r="D756" t="s">
        <v>6</v>
      </c>
      <c r="E756">
        <v>1125</v>
      </c>
      <c r="F756">
        <v>42</v>
      </c>
      <c r="I756">
        <f>+Tabla4[[#This Row],[env 10 kg]]+Tabla4[[#This Row],[env 15 kg]]+Tabla4[[#This Row],[env 30 kg]]+Tabla4[[#This Row],[env 45 kg]]</f>
        <v>1167</v>
      </c>
    </row>
    <row r="757" spans="1:9" x14ac:dyDescent="0.25">
      <c r="A757">
        <v>2024</v>
      </c>
      <c r="B757" t="s">
        <v>17</v>
      </c>
      <c r="C757" t="s">
        <v>7</v>
      </c>
      <c r="D757" t="s">
        <v>6</v>
      </c>
      <c r="E757">
        <v>2083</v>
      </c>
      <c r="F757">
        <v>80</v>
      </c>
      <c r="H757">
        <v>270</v>
      </c>
      <c r="I757">
        <v>2413</v>
      </c>
    </row>
    <row r="758" spans="1:9" x14ac:dyDescent="0.25">
      <c r="A758">
        <v>2024</v>
      </c>
      <c r="B758" t="s">
        <v>17</v>
      </c>
      <c r="C758" t="s">
        <v>7</v>
      </c>
      <c r="D758" t="s">
        <v>5</v>
      </c>
      <c r="E758">
        <v>1065</v>
      </c>
      <c r="H758">
        <v>24</v>
      </c>
      <c r="I758">
        <f>+Tabla4[[#This Row],[env 10 kg]]+Tabla4[[#This Row],[env 45 kg]]</f>
        <v>1089</v>
      </c>
    </row>
    <row r="759" spans="1:9" x14ac:dyDescent="0.25">
      <c r="A759">
        <v>2024</v>
      </c>
      <c r="B759" t="s">
        <v>17</v>
      </c>
      <c r="C759" t="s">
        <v>6</v>
      </c>
      <c r="D759" t="s">
        <v>7</v>
      </c>
      <c r="E759">
        <v>1221</v>
      </c>
      <c r="F759">
        <v>60</v>
      </c>
      <c r="H759">
        <v>240</v>
      </c>
      <c r="I759">
        <v>1521</v>
      </c>
    </row>
    <row r="760" spans="1:9" x14ac:dyDescent="0.25">
      <c r="A760">
        <v>2024</v>
      </c>
      <c r="B760" t="s">
        <v>17</v>
      </c>
      <c r="C760" t="s">
        <v>6</v>
      </c>
      <c r="D760" t="s">
        <v>3</v>
      </c>
      <c r="E760">
        <v>882</v>
      </c>
      <c r="F760">
        <v>30</v>
      </c>
      <c r="H760">
        <v>80</v>
      </c>
      <c r="I760">
        <v>972</v>
      </c>
    </row>
    <row r="761" spans="1:9" x14ac:dyDescent="0.25">
      <c r="A761">
        <v>2024</v>
      </c>
      <c r="B761" t="s">
        <v>17</v>
      </c>
      <c r="C761" t="s">
        <v>6</v>
      </c>
      <c r="D761" t="s">
        <v>2</v>
      </c>
      <c r="E761">
        <v>1737</v>
      </c>
      <c r="F761">
        <v>84</v>
      </c>
      <c r="H761">
        <v>102</v>
      </c>
      <c r="I761">
        <v>1923</v>
      </c>
    </row>
    <row r="762" spans="1:9" x14ac:dyDescent="0.25">
      <c r="A762">
        <v>2024</v>
      </c>
      <c r="B762" t="s">
        <v>17</v>
      </c>
      <c r="C762" t="s">
        <v>6</v>
      </c>
      <c r="D762" t="s">
        <v>1</v>
      </c>
      <c r="E762">
        <v>1972</v>
      </c>
      <c r="H762">
        <v>48</v>
      </c>
      <c r="I762">
        <v>2020</v>
      </c>
    </row>
    <row r="763" spans="1:9" x14ac:dyDescent="0.25">
      <c r="A763">
        <v>2024</v>
      </c>
      <c r="B763" t="s">
        <v>17</v>
      </c>
      <c r="C763" t="s">
        <v>5</v>
      </c>
      <c r="D763" t="s">
        <v>7</v>
      </c>
      <c r="E763">
        <v>1065</v>
      </c>
      <c r="H763">
        <v>24</v>
      </c>
      <c r="I763">
        <v>1089</v>
      </c>
    </row>
    <row r="764" spans="1:9" x14ac:dyDescent="0.25">
      <c r="A764">
        <v>2024</v>
      </c>
      <c r="B764" t="s">
        <v>17</v>
      </c>
      <c r="C764" t="s">
        <v>5</v>
      </c>
      <c r="D764" t="s">
        <v>6</v>
      </c>
      <c r="E764">
        <v>1110</v>
      </c>
      <c r="H764">
        <v>18</v>
      </c>
      <c r="I764">
        <v>1128</v>
      </c>
    </row>
    <row r="765" spans="1:9" x14ac:dyDescent="0.25">
      <c r="A765">
        <v>2024</v>
      </c>
      <c r="B765" t="s">
        <v>17</v>
      </c>
      <c r="C765" t="s">
        <v>4</v>
      </c>
      <c r="D765" t="s">
        <v>2</v>
      </c>
      <c r="E765">
        <v>1105</v>
      </c>
      <c r="F765">
        <v>6</v>
      </c>
      <c r="H765">
        <v>6</v>
      </c>
      <c r="I765">
        <v>1117</v>
      </c>
    </row>
    <row r="766" spans="1:9" x14ac:dyDescent="0.25">
      <c r="A766">
        <v>2024</v>
      </c>
      <c r="B766" t="s">
        <v>17</v>
      </c>
      <c r="C766" t="s">
        <v>3</v>
      </c>
      <c r="D766" t="s">
        <v>6</v>
      </c>
      <c r="E766">
        <v>882</v>
      </c>
      <c r="F766">
        <v>30</v>
      </c>
      <c r="H766">
        <v>60</v>
      </c>
      <c r="I766">
        <v>972</v>
      </c>
    </row>
    <row r="767" spans="1:9" x14ac:dyDescent="0.25">
      <c r="A767">
        <v>2024</v>
      </c>
      <c r="B767" t="s">
        <v>17</v>
      </c>
      <c r="C767" t="s">
        <v>3</v>
      </c>
      <c r="D767" t="s">
        <v>4</v>
      </c>
      <c r="E767">
        <v>1105</v>
      </c>
      <c r="F767">
        <v>6</v>
      </c>
      <c r="H767">
        <v>6</v>
      </c>
      <c r="I767">
        <v>1117</v>
      </c>
    </row>
    <row r="768" spans="1:9" x14ac:dyDescent="0.25">
      <c r="A768">
        <v>2024</v>
      </c>
      <c r="B768" t="s">
        <v>17</v>
      </c>
      <c r="C768" t="s">
        <v>2</v>
      </c>
      <c r="D768" t="s">
        <v>6</v>
      </c>
      <c r="E768">
        <v>1737</v>
      </c>
      <c r="F768">
        <v>84</v>
      </c>
      <c r="H768">
        <v>102</v>
      </c>
      <c r="I768">
        <v>1923</v>
      </c>
    </row>
    <row r="769" spans="1:9" x14ac:dyDescent="0.25">
      <c r="A769">
        <v>2024</v>
      </c>
      <c r="B769" t="s">
        <v>17</v>
      </c>
      <c r="C769" t="s">
        <v>2</v>
      </c>
      <c r="D769" t="s">
        <v>3</v>
      </c>
      <c r="E769">
        <v>1105</v>
      </c>
      <c r="F769">
        <v>6</v>
      </c>
      <c r="H769">
        <v>6</v>
      </c>
      <c r="I769">
        <v>1117</v>
      </c>
    </row>
    <row r="770" spans="1:9" x14ac:dyDescent="0.25">
      <c r="A770">
        <v>2024</v>
      </c>
      <c r="B770" t="s">
        <v>17</v>
      </c>
      <c r="C770" t="s">
        <v>1</v>
      </c>
      <c r="D770" t="s">
        <v>7</v>
      </c>
      <c r="E770">
        <v>862</v>
      </c>
      <c r="H770">
        <v>30</v>
      </c>
      <c r="I770">
        <v>892</v>
      </c>
    </row>
    <row r="771" spans="1:9" x14ac:dyDescent="0.25">
      <c r="A771">
        <v>2024</v>
      </c>
      <c r="B771" t="s">
        <v>17</v>
      </c>
      <c r="C771" t="s">
        <v>1</v>
      </c>
      <c r="D771" t="s">
        <v>5</v>
      </c>
      <c r="E771">
        <v>1110</v>
      </c>
      <c r="H771">
        <v>18</v>
      </c>
      <c r="I771">
        <v>1128</v>
      </c>
    </row>
    <row r="772" spans="1:9" x14ac:dyDescent="0.25">
      <c r="A772">
        <v>2024</v>
      </c>
      <c r="B772" t="s">
        <v>18</v>
      </c>
      <c r="C772" t="s">
        <v>7</v>
      </c>
      <c r="D772" t="s">
        <v>6</v>
      </c>
      <c r="E772">
        <v>2154</v>
      </c>
      <c r="F772">
        <v>54</v>
      </c>
      <c r="H772">
        <v>78</v>
      </c>
      <c r="I772">
        <f>+Tabla4[[#This Row],[env 10 kg]]+Tabla4[[#This Row],[env 15 kg]]+Tabla4[[#This Row],[env 45 kg]]</f>
        <v>2286</v>
      </c>
    </row>
    <row r="773" spans="1:9" x14ac:dyDescent="0.25">
      <c r="A773">
        <v>2024</v>
      </c>
      <c r="B773" t="s">
        <v>18</v>
      </c>
      <c r="C773" t="s">
        <v>7</v>
      </c>
      <c r="D773" t="s">
        <v>2</v>
      </c>
      <c r="E773">
        <v>1104</v>
      </c>
      <c r="H773">
        <v>18</v>
      </c>
      <c r="I773">
        <f>+Tabla4[[#This Row],[env 10 kg]]+Tabla4[[#This Row],[env 45 kg]]</f>
        <v>1122</v>
      </c>
    </row>
    <row r="774" spans="1:9" x14ac:dyDescent="0.25">
      <c r="A774">
        <v>2024</v>
      </c>
      <c r="B774" t="s">
        <v>18</v>
      </c>
      <c r="C774" t="s">
        <v>6</v>
      </c>
      <c r="D774" t="s">
        <v>7</v>
      </c>
      <c r="E774">
        <v>1677</v>
      </c>
      <c r="F774">
        <v>324</v>
      </c>
      <c r="H774">
        <v>36</v>
      </c>
      <c r="I774">
        <f>+Tabla4[[#This Row],[env 10 kg]]+Tabla4[[#This Row],[env 15 kg]]+Tabla4[[#This Row],[env 45 kg]]</f>
        <v>2037</v>
      </c>
    </row>
    <row r="775" spans="1:9" x14ac:dyDescent="0.25">
      <c r="A775">
        <v>2024</v>
      </c>
      <c r="B775" t="s">
        <v>18</v>
      </c>
      <c r="C775" t="s">
        <v>6</v>
      </c>
      <c r="D775" t="s">
        <v>3</v>
      </c>
      <c r="E775">
        <v>1942</v>
      </c>
      <c r="F775">
        <v>80</v>
      </c>
      <c r="H775">
        <v>60</v>
      </c>
      <c r="I775">
        <v>2082</v>
      </c>
    </row>
    <row r="776" spans="1:9" x14ac:dyDescent="0.25">
      <c r="A776">
        <v>2024</v>
      </c>
      <c r="B776" t="s">
        <v>18</v>
      </c>
      <c r="C776" t="s">
        <v>6</v>
      </c>
      <c r="D776" t="s">
        <v>2</v>
      </c>
      <c r="E776">
        <v>1116</v>
      </c>
      <c r="H776">
        <v>18</v>
      </c>
      <c r="I776">
        <v>1134</v>
      </c>
    </row>
    <row r="777" spans="1:9" x14ac:dyDescent="0.25">
      <c r="A777">
        <v>2024</v>
      </c>
      <c r="B777" t="s">
        <v>18</v>
      </c>
      <c r="C777" t="s">
        <v>6</v>
      </c>
      <c r="D777" t="s">
        <v>1</v>
      </c>
      <c r="E777">
        <v>1131</v>
      </c>
      <c r="F777">
        <v>30</v>
      </c>
      <c r="I777">
        <v>1161</v>
      </c>
    </row>
    <row r="778" spans="1:9" x14ac:dyDescent="0.25">
      <c r="A778">
        <v>2024</v>
      </c>
      <c r="B778" t="s">
        <v>18</v>
      </c>
      <c r="C778" t="s">
        <v>5</v>
      </c>
      <c r="D778" t="s">
        <v>2</v>
      </c>
      <c r="E778">
        <v>900</v>
      </c>
      <c r="F778">
        <v>120</v>
      </c>
      <c r="H778">
        <v>6</v>
      </c>
      <c r="I778">
        <v>1026</v>
      </c>
    </row>
    <row r="779" spans="1:9" x14ac:dyDescent="0.25">
      <c r="A779">
        <v>2024</v>
      </c>
      <c r="B779" t="s">
        <v>18</v>
      </c>
      <c r="C779" t="s">
        <v>4</v>
      </c>
      <c r="D779" t="s">
        <v>2</v>
      </c>
      <c r="E779">
        <v>1158</v>
      </c>
      <c r="I779">
        <v>1158</v>
      </c>
    </row>
    <row r="780" spans="1:9" x14ac:dyDescent="0.25">
      <c r="A780">
        <v>2024</v>
      </c>
      <c r="B780" t="s">
        <v>18</v>
      </c>
      <c r="C780" t="s">
        <v>3</v>
      </c>
      <c r="D780" t="s">
        <v>6</v>
      </c>
      <c r="E780">
        <v>904</v>
      </c>
      <c r="F780">
        <v>30</v>
      </c>
      <c r="H780">
        <v>42</v>
      </c>
      <c r="I780">
        <f>+Tabla4[[#This Row],[env 10 kg]]+Tabla4[[#This Row],[env 15 kg]]+Tabla4[[#This Row],[env 45 kg]]</f>
        <v>976</v>
      </c>
    </row>
    <row r="781" spans="1:9" x14ac:dyDescent="0.25">
      <c r="A781">
        <v>2024</v>
      </c>
      <c r="B781" t="s">
        <v>18</v>
      </c>
      <c r="C781" t="s">
        <v>3</v>
      </c>
      <c r="D781" t="s">
        <v>4</v>
      </c>
      <c r="E781">
        <v>1158</v>
      </c>
      <c r="I781">
        <v>1158</v>
      </c>
    </row>
    <row r="782" spans="1:9" x14ac:dyDescent="0.25">
      <c r="A782">
        <v>2024</v>
      </c>
      <c r="B782" t="s">
        <v>18</v>
      </c>
      <c r="C782" t="s">
        <v>3</v>
      </c>
      <c r="D782" t="s">
        <v>1</v>
      </c>
      <c r="E782">
        <v>1038</v>
      </c>
      <c r="F782">
        <v>50</v>
      </c>
      <c r="H782">
        <v>18</v>
      </c>
      <c r="I782">
        <v>1106</v>
      </c>
    </row>
    <row r="783" spans="1:9" x14ac:dyDescent="0.25">
      <c r="A783">
        <v>2024</v>
      </c>
      <c r="B783" t="s">
        <v>18</v>
      </c>
      <c r="C783" t="s">
        <v>2</v>
      </c>
      <c r="D783" t="s">
        <v>6</v>
      </c>
      <c r="E783">
        <v>3217</v>
      </c>
      <c r="F783">
        <v>24</v>
      </c>
      <c r="H783">
        <v>60</v>
      </c>
      <c r="I783">
        <v>3301</v>
      </c>
    </row>
    <row r="784" spans="1:9" x14ac:dyDescent="0.25">
      <c r="A784">
        <v>2024</v>
      </c>
      <c r="B784" t="s">
        <v>18</v>
      </c>
      <c r="C784" t="s">
        <v>2</v>
      </c>
      <c r="D784" t="s">
        <v>5</v>
      </c>
      <c r="E784">
        <v>900</v>
      </c>
      <c r="F784">
        <v>120</v>
      </c>
      <c r="H784">
        <v>6</v>
      </c>
      <c r="I784">
        <v>1026</v>
      </c>
    </row>
    <row r="785" spans="1:9" x14ac:dyDescent="0.25">
      <c r="A785">
        <v>2024</v>
      </c>
      <c r="B785" t="s">
        <v>18</v>
      </c>
      <c r="C785" t="s">
        <v>2</v>
      </c>
      <c r="D785" t="s">
        <v>3</v>
      </c>
      <c r="E785">
        <v>1158</v>
      </c>
      <c r="I785">
        <v>1158</v>
      </c>
    </row>
    <row r="786" spans="1:9" x14ac:dyDescent="0.25">
      <c r="A786">
        <v>2024</v>
      </c>
      <c r="B786" t="s">
        <v>18</v>
      </c>
      <c r="C786" t="s">
        <v>1</v>
      </c>
      <c r="D786" t="s">
        <v>7</v>
      </c>
      <c r="E786">
        <v>1131</v>
      </c>
      <c r="F786">
        <v>30</v>
      </c>
      <c r="I786">
        <v>1161</v>
      </c>
    </row>
    <row r="787" spans="1:9" x14ac:dyDescent="0.25">
      <c r="A787">
        <v>2024</v>
      </c>
      <c r="B787" t="s">
        <v>18</v>
      </c>
      <c r="C787" t="s">
        <v>1</v>
      </c>
      <c r="D787" t="s">
        <v>6</v>
      </c>
      <c r="E787">
        <v>1038</v>
      </c>
      <c r="F787">
        <v>50</v>
      </c>
      <c r="H787">
        <v>18</v>
      </c>
      <c r="I787">
        <v>1106</v>
      </c>
    </row>
    <row r="788" spans="1:9" x14ac:dyDescent="0.25">
      <c r="A788">
        <v>2024</v>
      </c>
      <c r="B788" t="s">
        <v>19</v>
      </c>
      <c r="C788" t="s">
        <v>7</v>
      </c>
      <c r="D788" t="s">
        <v>6</v>
      </c>
      <c r="E788">
        <v>993</v>
      </c>
      <c r="H788">
        <v>43</v>
      </c>
      <c r="I788">
        <f>+Tabla4[[#This Row],[env 10 kg]]+Tabla4[[#This Row],[env 15 kg]]+Tabla4[[#This Row],[env 45 kg]]</f>
        <v>1036</v>
      </c>
    </row>
    <row r="789" spans="1:9" x14ac:dyDescent="0.25">
      <c r="A789">
        <v>2024</v>
      </c>
      <c r="B789" t="s">
        <v>19</v>
      </c>
      <c r="C789" t="s">
        <v>7</v>
      </c>
      <c r="D789" t="s">
        <v>5</v>
      </c>
      <c r="E789">
        <v>1100</v>
      </c>
      <c r="I789">
        <f>+Tabla4[[#This Row],[env 10 kg]]+Tabla4[[#This Row],[env 15 kg]]+Tabla4[[#This Row],[env 45 kg]]</f>
        <v>1100</v>
      </c>
    </row>
    <row r="790" spans="1:9" x14ac:dyDescent="0.25">
      <c r="A790">
        <v>2024</v>
      </c>
      <c r="B790" t="s">
        <v>19</v>
      </c>
      <c r="C790" t="s">
        <v>7</v>
      </c>
      <c r="D790" t="s">
        <v>2</v>
      </c>
      <c r="E790">
        <v>1107</v>
      </c>
      <c r="F790">
        <v>24</v>
      </c>
      <c r="H790">
        <v>6</v>
      </c>
      <c r="I790">
        <f>+Tabla4[[#This Row],[env 10 kg]]+Tabla4[[#This Row],[env 15 kg]]+Tabla4[[#This Row],[env 45 kg]]</f>
        <v>1137</v>
      </c>
    </row>
    <row r="791" spans="1:9" x14ac:dyDescent="0.25">
      <c r="A791">
        <v>2024</v>
      </c>
      <c r="B791" t="s">
        <v>19</v>
      </c>
      <c r="C791" t="s">
        <v>6</v>
      </c>
      <c r="D791" t="s">
        <v>7</v>
      </c>
      <c r="E791">
        <v>1550</v>
      </c>
      <c r="F791">
        <v>266</v>
      </c>
      <c r="H791">
        <v>60</v>
      </c>
      <c r="I791">
        <f>+Tabla4[[#This Row],[env 10 kg]]+Tabla4[[#This Row],[env 15 kg]]+Tabla4[[#This Row],[env 45 kg]]</f>
        <v>1876</v>
      </c>
    </row>
    <row r="792" spans="1:9" x14ac:dyDescent="0.25">
      <c r="A792">
        <v>2024</v>
      </c>
      <c r="B792" t="s">
        <v>19</v>
      </c>
      <c r="C792" t="s">
        <v>6</v>
      </c>
      <c r="D792" t="s">
        <v>5</v>
      </c>
      <c r="E792">
        <v>966</v>
      </c>
      <c r="F792">
        <v>96</v>
      </c>
      <c r="H792">
        <v>18</v>
      </c>
      <c r="I792">
        <f>+Tabla4[[#This Row],[env 10 kg]]+Tabla4[[#This Row],[env 15 kg]]+Tabla4[[#This Row],[env 45 kg]]</f>
        <v>1080</v>
      </c>
    </row>
    <row r="793" spans="1:9" x14ac:dyDescent="0.25">
      <c r="A793">
        <v>2024</v>
      </c>
      <c r="B793" t="s">
        <v>19</v>
      </c>
      <c r="C793" t="s">
        <v>6</v>
      </c>
      <c r="D793" t="s">
        <v>3</v>
      </c>
      <c r="E793">
        <v>1813</v>
      </c>
      <c r="F793">
        <v>114</v>
      </c>
      <c r="H793">
        <v>78</v>
      </c>
      <c r="I793">
        <f>+Tabla4[[#This Row],[env 10 kg]]+Tabla4[[#This Row],[env 15 kg]]+Tabla4[[#This Row],[env 45 kg]]</f>
        <v>2005</v>
      </c>
    </row>
    <row r="794" spans="1:9" x14ac:dyDescent="0.25">
      <c r="A794">
        <v>2024</v>
      </c>
      <c r="B794" t="s">
        <v>19</v>
      </c>
      <c r="C794" t="s">
        <v>6</v>
      </c>
      <c r="D794" t="s">
        <v>2</v>
      </c>
      <c r="E794">
        <v>2929</v>
      </c>
      <c r="F794">
        <v>78</v>
      </c>
      <c r="H794">
        <v>91</v>
      </c>
      <c r="I794">
        <f>+Tabla4[[#This Row],[env 10 kg]]+Tabla4[[#This Row],[env 15 kg]]+Tabla4[[#This Row],[env 45 kg]]</f>
        <v>3098</v>
      </c>
    </row>
    <row r="795" spans="1:9" x14ac:dyDescent="0.25">
      <c r="A795">
        <v>2024</v>
      </c>
      <c r="B795" t="s">
        <v>19</v>
      </c>
      <c r="C795" t="s">
        <v>6</v>
      </c>
      <c r="D795" t="s">
        <v>1</v>
      </c>
      <c r="E795">
        <v>1071</v>
      </c>
      <c r="F795">
        <v>84</v>
      </c>
      <c r="I795">
        <f>+Tabla4[[#This Row],[env 10 kg]]+Tabla4[[#This Row],[env 15 kg]]+Tabla4[[#This Row],[env 45 kg]]</f>
        <v>1155</v>
      </c>
    </row>
    <row r="796" spans="1:9" x14ac:dyDescent="0.25">
      <c r="A796">
        <v>2024</v>
      </c>
      <c r="B796" t="s">
        <v>19</v>
      </c>
      <c r="C796" t="s">
        <v>5</v>
      </c>
      <c r="D796" t="s">
        <v>6</v>
      </c>
      <c r="E796">
        <v>2066</v>
      </c>
      <c r="F796">
        <v>96</v>
      </c>
      <c r="H796">
        <v>18</v>
      </c>
      <c r="I796">
        <f>+Tabla4[[#This Row],[env 10 kg]]+Tabla4[[#This Row],[env 15 kg]]+Tabla4[[#This Row],[env 45 kg]]</f>
        <v>2180</v>
      </c>
    </row>
    <row r="797" spans="1:9" x14ac:dyDescent="0.25">
      <c r="A797">
        <v>2024</v>
      </c>
      <c r="B797" t="s">
        <v>19</v>
      </c>
      <c r="C797" t="s">
        <v>3</v>
      </c>
      <c r="D797" t="s">
        <v>7</v>
      </c>
      <c r="E797">
        <v>1107</v>
      </c>
      <c r="F797">
        <v>24</v>
      </c>
      <c r="H797">
        <v>6</v>
      </c>
      <c r="I797">
        <f>+Tabla4[[#This Row],[env 10 kg]]+Tabla4[[#This Row],[env 15 kg]]+Tabla4[[#This Row],[env 45 kg]]</f>
        <v>1137</v>
      </c>
    </row>
    <row r="798" spans="1:9" x14ac:dyDescent="0.25">
      <c r="A798">
        <v>2024</v>
      </c>
      <c r="B798" t="s">
        <v>19</v>
      </c>
      <c r="C798" t="s">
        <v>3</v>
      </c>
      <c r="D798" t="s">
        <v>6</v>
      </c>
      <c r="E798">
        <v>816</v>
      </c>
      <c r="F798">
        <v>90</v>
      </c>
      <c r="H798">
        <v>54</v>
      </c>
      <c r="I798">
        <f>+Tabla4[[#This Row],[env 10 kg]]+Tabla4[[#This Row],[env 15 kg]]+Tabla4[[#This Row],[env 45 kg]]</f>
        <v>960</v>
      </c>
    </row>
    <row r="799" spans="1:9" x14ac:dyDescent="0.25">
      <c r="A799">
        <v>2024</v>
      </c>
      <c r="B799" t="s">
        <v>19</v>
      </c>
      <c r="C799" t="s">
        <v>3</v>
      </c>
      <c r="D799" t="s">
        <v>2</v>
      </c>
      <c r="E799">
        <v>997</v>
      </c>
      <c r="F799">
        <v>24</v>
      </c>
      <c r="H799">
        <v>24</v>
      </c>
      <c r="I799">
        <f>+Tabla4[[#This Row],[env 10 kg]]+Tabla4[[#This Row],[env 15 kg]]+Tabla4[[#This Row],[env 45 kg]]</f>
        <v>1045</v>
      </c>
    </row>
    <row r="800" spans="1:9" x14ac:dyDescent="0.25">
      <c r="A800">
        <v>2024</v>
      </c>
      <c r="B800" t="s">
        <v>19</v>
      </c>
      <c r="C800" t="s">
        <v>2</v>
      </c>
      <c r="D800" t="s">
        <v>7</v>
      </c>
      <c r="E800">
        <v>993</v>
      </c>
      <c r="H800">
        <v>43</v>
      </c>
      <c r="I800">
        <f>+Tabla4[[#This Row],[env 10 kg]]+Tabla4[[#This Row],[env 15 kg]]+Tabla4[[#This Row],[env 45 kg]]</f>
        <v>1036</v>
      </c>
    </row>
    <row r="801" spans="1:9" x14ac:dyDescent="0.25">
      <c r="A801">
        <v>2024</v>
      </c>
      <c r="B801" t="s">
        <v>19</v>
      </c>
      <c r="C801" t="s">
        <v>2</v>
      </c>
      <c r="D801" t="s">
        <v>6</v>
      </c>
      <c r="E801">
        <v>1936</v>
      </c>
      <c r="F801">
        <v>78</v>
      </c>
      <c r="H801">
        <v>48</v>
      </c>
      <c r="I801">
        <f>+Tabla4[[#This Row],[env 10 kg]]+Tabla4[[#This Row],[env 15 kg]]+Tabla4[[#This Row],[env 45 kg]]</f>
        <v>2062</v>
      </c>
    </row>
    <row r="802" spans="1:9" x14ac:dyDescent="0.25">
      <c r="A802">
        <v>2024</v>
      </c>
      <c r="B802" t="s">
        <v>19</v>
      </c>
      <c r="C802" t="s">
        <v>2</v>
      </c>
      <c r="D802" t="s">
        <v>4</v>
      </c>
      <c r="E802">
        <v>1026</v>
      </c>
      <c r="F802">
        <v>48</v>
      </c>
      <c r="H802">
        <v>11</v>
      </c>
      <c r="I802">
        <f>+Tabla4[[#This Row],[env 10 kg]]+Tabla4[[#This Row],[env 15 kg]]+Tabla4[[#This Row],[env 45 kg]]</f>
        <v>1085</v>
      </c>
    </row>
    <row r="803" spans="1:9" x14ac:dyDescent="0.25">
      <c r="A803">
        <v>2024</v>
      </c>
      <c r="B803" t="s">
        <v>19</v>
      </c>
      <c r="C803" t="s">
        <v>2</v>
      </c>
      <c r="D803" t="s">
        <v>3</v>
      </c>
      <c r="E803">
        <v>1107</v>
      </c>
      <c r="F803">
        <v>24</v>
      </c>
      <c r="H803">
        <v>6</v>
      </c>
      <c r="I803">
        <f>+Tabla4[[#This Row],[env 10 kg]]+Tabla4[[#This Row],[env 15 kg]]+Tabla4[[#This Row],[env 45 kg]]</f>
        <v>1137</v>
      </c>
    </row>
    <row r="804" spans="1:9" x14ac:dyDescent="0.25">
      <c r="A804">
        <v>2024</v>
      </c>
      <c r="B804" t="s">
        <v>19</v>
      </c>
      <c r="C804" t="s">
        <v>1</v>
      </c>
      <c r="D804" t="s">
        <v>6</v>
      </c>
      <c r="E804">
        <v>1071</v>
      </c>
      <c r="F804">
        <v>84</v>
      </c>
      <c r="I804">
        <f>+Tabla4[[#This Row],[env 10 kg]]+Tabla4[[#This Row],[env 15 kg]]+Tabla4[[#This Row],[env 45 kg]]</f>
        <v>1155</v>
      </c>
    </row>
    <row r="805" spans="1:9" x14ac:dyDescent="0.25">
      <c r="A805">
        <v>2024</v>
      </c>
      <c r="B805" t="s">
        <v>20</v>
      </c>
      <c r="C805" t="s">
        <v>7</v>
      </c>
      <c r="D805" t="s">
        <v>6</v>
      </c>
      <c r="E805">
        <v>412</v>
      </c>
      <c r="F805">
        <v>42</v>
      </c>
      <c r="H805">
        <v>48</v>
      </c>
      <c r="I805">
        <f>+Tabla4[[#This Row],[env 10 kg]]+Tabla4[[#This Row],[env 15 kg]]+Tabla4[[#This Row],[env 45 kg]]</f>
        <v>502</v>
      </c>
    </row>
    <row r="806" spans="1:9" x14ac:dyDescent="0.25">
      <c r="A806">
        <v>2024</v>
      </c>
      <c r="B806" t="s">
        <v>20</v>
      </c>
      <c r="C806" t="s">
        <v>6</v>
      </c>
      <c r="D806" t="s">
        <v>7</v>
      </c>
      <c r="E806">
        <v>412</v>
      </c>
      <c r="F806">
        <v>342</v>
      </c>
      <c r="H806">
        <v>48</v>
      </c>
      <c r="I806">
        <f>+Tabla4[[#This Row],[env 10 kg]]+Tabla4[[#This Row],[env 15 kg]]+Tabla4[[#This Row],[env 45 kg]]</f>
        <v>802</v>
      </c>
    </row>
    <row r="807" spans="1:9" x14ac:dyDescent="0.25">
      <c r="A807">
        <v>2024</v>
      </c>
      <c r="B807" t="s">
        <v>20</v>
      </c>
      <c r="C807" t="s">
        <v>6</v>
      </c>
      <c r="D807" t="s">
        <v>3</v>
      </c>
      <c r="E807">
        <v>1575</v>
      </c>
      <c r="F807">
        <v>304</v>
      </c>
      <c r="H807">
        <v>78</v>
      </c>
      <c r="I807">
        <f>SUBTOTAL(9,Tabla4[[#This Row],[env 10 kg]:[env 45 kg]])</f>
        <v>1957</v>
      </c>
    </row>
    <row r="808" spans="1:9" x14ac:dyDescent="0.25">
      <c r="A808">
        <v>2024</v>
      </c>
      <c r="B808" t="s">
        <v>20</v>
      </c>
      <c r="C808" t="s">
        <v>6</v>
      </c>
      <c r="D808" t="s">
        <v>2</v>
      </c>
      <c r="E808">
        <v>1059</v>
      </c>
      <c r="H808">
        <v>23</v>
      </c>
      <c r="I808">
        <f>+Tabla4[[#This Row],[env 10 kg]]+Tabla4[[#This Row],[env 45 kg]]</f>
        <v>1082</v>
      </c>
    </row>
    <row r="809" spans="1:9" x14ac:dyDescent="0.25">
      <c r="A809">
        <v>2024</v>
      </c>
      <c r="B809" t="s">
        <v>20</v>
      </c>
      <c r="C809" t="s">
        <v>6</v>
      </c>
      <c r="D809" t="s">
        <v>1</v>
      </c>
      <c r="E809">
        <v>1488</v>
      </c>
      <c r="F809">
        <v>240</v>
      </c>
      <c r="H809">
        <v>120</v>
      </c>
      <c r="I809">
        <f>+Tabla4[[#This Row],[env 10 kg]]+Tabla4[[#This Row],[env 15 kg]]+Tabla4[[#This Row],[env 45 kg]]</f>
        <v>1848</v>
      </c>
    </row>
    <row r="810" spans="1:9" x14ac:dyDescent="0.25">
      <c r="A810">
        <v>2024</v>
      </c>
      <c r="B810" t="s">
        <v>20</v>
      </c>
      <c r="C810" t="s">
        <v>5</v>
      </c>
      <c r="D810" t="s">
        <v>2</v>
      </c>
      <c r="E810">
        <v>948</v>
      </c>
      <c r="F810">
        <v>60</v>
      </c>
      <c r="H810">
        <v>24</v>
      </c>
      <c r="I810">
        <f>+Tabla4[[#This Row],[env 10 kg]]+Tabla4[[#This Row],[env 15 kg]]+Tabla4[[#This Row],[env 45 kg]]</f>
        <v>1032</v>
      </c>
    </row>
    <row r="811" spans="1:9" x14ac:dyDescent="0.25">
      <c r="A811">
        <v>2024</v>
      </c>
      <c r="B811" t="s">
        <v>20</v>
      </c>
      <c r="C811" t="s">
        <v>3</v>
      </c>
      <c r="D811" t="s">
        <v>6</v>
      </c>
      <c r="E811">
        <v>756</v>
      </c>
      <c r="F811">
        <v>144</v>
      </c>
      <c r="H811">
        <v>48</v>
      </c>
      <c r="I811">
        <f>+Tabla4[[#This Row],[env 10 kg]]+Tabla4[[#This Row],[env 15 kg]]+Tabla4[[#This Row],[env 45 kg]]</f>
        <v>948</v>
      </c>
    </row>
    <row r="812" spans="1:9" x14ac:dyDescent="0.25">
      <c r="A812">
        <v>2024</v>
      </c>
      <c r="B812" t="s">
        <v>20</v>
      </c>
      <c r="C812" t="s">
        <v>3</v>
      </c>
      <c r="D812" t="s">
        <v>2</v>
      </c>
      <c r="E812">
        <v>819</v>
      </c>
      <c r="F812">
        <v>160</v>
      </c>
      <c r="H812">
        <v>30</v>
      </c>
      <c r="I812">
        <f>+Tabla4[[#This Row],[env 10 kg]]+Tabla4[[#This Row],[env 15 kg]]+Tabla4[[#This Row],[env 45 kg]]</f>
        <v>1009</v>
      </c>
    </row>
    <row r="813" spans="1:9" x14ac:dyDescent="0.25">
      <c r="A813">
        <v>2024</v>
      </c>
      <c r="B813" t="s">
        <v>20</v>
      </c>
      <c r="C813" t="s">
        <v>2</v>
      </c>
      <c r="D813" t="s">
        <v>6</v>
      </c>
      <c r="E813">
        <v>1878</v>
      </c>
      <c r="F813">
        <v>160</v>
      </c>
      <c r="H813">
        <v>53</v>
      </c>
      <c r="I813">
        <f>+Tabla4[[#This Row],[env 10 kg]]+Tabla4[[#This Row],[env 15 kg]]+Tabla4[[#This Row],[env 45 kg]]</f>
        <v>2091</v>
      </c>
    </row>
    <row r="814" spans="1:9" x14ac:dyDescent="0.25">
      <c r="A814">
        <v>2024</v>
      </c>
      <c r="B814" t="s">
        <v>20</v>
      </c>
      <c r="C814" t="s">
        <v>2</v>
      </c>
      <c r="D814" t="s">
        <v>5</v>
      </c>
      <c r="E814">
        <v>948</v>
      </c>
      <c r="F814">
        <v>60</v>
      </c>
      <c r="H814">
        <v>24</v>
      </c>
      <c r="I814">
        <f>+Tabla4[[#This Row],[env 10 kg]]+Tabla4[[#This Row],[env 15 kg]]+Tabla4[[#This Row],[env 45 kg]]</f>
        <v>1032</v>
      </c>
    </row>
    <row r="815" spans="1:9" x14ac:dyDescent="0.25">
      <c r="A815">
        <v>2024</v>
      </c>
      <c r="B815" t="s">
        <v>20</v>
      </c>
      <c r="C815" t="s">
        <v>1</v>
      </c>
      <c r="D815" t="s">
        <v>6</v>
      </c>
      <c r="E815">
        <v>744</v>
      </c>
      <c r="F815">
        <v>120</v>
      </c>
      <c r="H815">
        <v>60</v>
      </c>
      <c r="I815">
        <f>+Tabla4[[#This Row],[env 10 kg]]+Tabla4[[#This Row],[env 15 kg]]+Tabla4[[#This Row],[env 45 kg]]</f>
        <v>924</v>
      </c>
    </row>
    <row r="816" spans="1:9" x14ac:dyDescent="0.25">
      <c r="A816">
        <v>2024</v>
      </c>
      <c r="B816" t="s">
        <v>21</v>
      </c>
      <c r="C816" t="s">
        <v>7</v>
      </c>
      <c r="D816" t="s">
        <v>6</v>
      </c>
      <c r="E816">
        <v>708</v>
      </c>
      <c r="F816">
        <v>12</v>
      </c>
      <c r="H816">
        <v>102</v>
      </c>
      <c r="I816">
        <f>+Tabla4[[#This Row],[env 10 kg]]+Tabla4[[#This Row],[env 15 kg]]+Tabla4[[#This Row],[env 45 kg]]</f>
        <v>822</v>
      </c>
    </row>
    <row r="817" spans="1:9" x14ac:dyDescent="0.25">
      <c r="A817">
        <v>2024</v>
      </c>
      <c r="B817" t="s">
        <v>21</v>
      </c>
      <c r="C817" t="s">
        <v>7</v>
      </c>
      <c r="D817" t="s">
        <v>5</v>
      </c>
      <c r="E817">
        <v>1110</v>
      </c>
      <c r="F817">
        <v>42</v>
      </c>
      <c r="I817">
        <f>+Tabla4[[#This Row],[env 10 kg]]+Tabla4[[#This Row],[env 15 kg]]</f>
        <v>1152</v>
      </c>
    </row>
    <row r="818" spans="1:9" x14ac:dyDescent="0.25">
      <c r="A818">
        <v>2024</v>
      </c>
      <c r="B818" t="s">
        <v>21</v>
      </c>
      <c r="C818" t="s">
        <v>6</v>
      </c>
      <c r="D818" t="s">
        <v>7</v>
      </c>
      <c r="E818">
        <v>708</v>
      </c>
      <c r="F818">
        <v>12</v>
      </c>
      <c r="H818">
        <v>102</v>
      </c>
      <c r="I818">
        <f>+Tabla4[[#This Row],[env 10 kg]]+Tabla4[[#This Row],[env 15 kg]]+Tabla4[[#This Row],[env 45 kg]]</f>
        <v>822</v>
      </c>
    </row>
    <row r="819" spans="1:9" x14ac:dyDescent="0.25">
      <c r="A819">
        <v>2024</v>
      </c>
      <c r="B819" t="s">
        <v>21</v>
      </c>
      <c r="C819" t="s">
        <v>6</v>
      </c>
      <c r="D819" t="s">
        <v>3</v>
      </c>
      <c r="E819">
        <v>1071</v>
      </c>
      <c r="H819">
        <v>24</v>
      </c>
      <c r="I819">
        <f>+Tabla4[[#This Row],[env 10 kg]]+Tabla4[[#This Row],[env 45 kg]]</f>
        <v>1095</v>
      </c>
    </row>
    <row r="820" spans="1:9" x14ac:dyDescent="0.25">
      <c r="A820">
        <v>2024</v>
      </c>
      <c r="B820" t="s">
        <v>21</v>
      </c>
      <c r="C820" t="s">
        <v>6</v>
      </c>
      <c r="D820" t="s">
        <v>2</v>
      </c>
      <c r="E820">
        <v>1980</v>
      </c>
      <c r="F820">
        <v>24</v>
      </c>
      <c r="H820">
        <v>54</v>
      </c>
      <c r="I820">
        <f>+Tabla4[[#This Row],[env 10 kg]]+Tabla4[[#This Row],[env 15 kg]]+Tabla4[[#This Row],[env 45 kg]]</f>
        <v>2058</v>
      </c>
    </row>
    <row r="821" spans="1:9" x14ac:dyDescent="0.25">
      <c r="A821">
        <v>2024</v>
      </c>
      <c r="B821" t="s">
        <v>21</v>
      </c>
      <c r="C821" t="s">
        <v>6</v>
      </c>
      <c r="D821" t="s">
        <v>1</v>
      </c>
      <c r="E821">
        <v>1146</v>
      </c>
      <c r="F821">
        <v>36</v>
      </c>
      <c r="I821">
        <f>+Tabla4[[#This Row],[env 10 kg]]+Tabla4[[#This Row],[env 15 kg]]</f>
        <v>1182</v>
      </c>
    </row>
    <row r="822" spans="1:9" x14ac:dyDescent="0.25">
      <c r="A822">
        <v>2024</v>
      </c>
      <c r="B822" t="s">
        <v>21</v>
      </c>
      <c r="C822" t="s">
        <v>5</v>
      </c>
      <c r="D822" t="s">
        <v>2</v>
      </c>
      <c r="E822">
        <v>1110</v>
      </c>
      <c r="F822">
        <v>42</v>
      </c>
      <c r="I822">
        <f>+Tabla4[[#This Row],[env 10 kg]]+Tabla4[[#This Row],[env 15 kg]]</f>
        <v>1152</v>
      </c>
    </row>
    <row r="823" spans="1:9" x14ac:dyDescent="0.25">
      <c r="A823">
        <v>2024</v>
      </c>
      <c r="B823" t="s">
        <v>21</v>
      </c>
      <c r="C823" t="s">
        <v>3</v>
      </c>
      <c r="D823" t="s">
        <v>2</v>
      </c>
      <c r="E823">
        <v>1071</v>
      </c>
      <c r="H823">
        <v>24</v>
      </c>
      <c r="I823">
        <f>+Tabla4[[#This Row],[env 10 kg]]+Tabla4[[#This Row],[env 45 kg]]</f>
        <v>1095</v>
      </c>
    </row>
    <row r="824" spans="1:9" x14ac:dyDescent="0.25">
      <c r="A824">
        <v>2024</v>
      </c>
      <c r="B824" t="s">
        <v>21</v>
      </c>
      <c r="C824" t="s">
        <v>3</v>
      </c>
      <c r="D824" t="s">
        <v>1</v>
      </c>
      <c r="E824">
        <v>1063</v>
      </c>
      <c r="F824">
        <v>60</v>
      </c>
      <c r="I824">
        <f>+Tabla4[[#This Row],[env 10 kg]]+Tabla4[[#This Row],[env 15 kg]]</f>
        <v>1123</v>
      </c>
    </row>
    <row r="825" spans="1:9" x14ac:dyDescent="0.25">
      <c r="A825">
        <v>2024</v>
      </c>
      <c r="B825" t="s">
        <v>21</v>
      </c>
      <c r="C825" t="s">
        <v>2</v>
      </c>
      <c r="D825" t="s">
        <v>7</v>
      </c>
      <c r="E825">
        <v>1110</v>
      </c>
      <c r="F825">
        <v>42</v>
      </c>
      <c r="I825">
        <f>+Tabla4[[#This Row],[env 10 kg]]+Tabla4[[#This Row],[env 15 kg]]</f>
        <v>1152</v>
      </c>
    </row>
    <row r="826" spans="1:9" x14ac:dyDescent="0.25">
      <c r="A826">
        <v>2024</v>
      </c>
      <c r="B826" t="s">
        <v>21</v>
      </c>
      <c r="C826" t="s">
        <v>2</v>
      </c>
      <c r="D826" t="s">
        <v>6</v>
      </c>
      <c r="E826">
        <v>3051</v>
      </c>
      <c r="F826">
        <v>24</v>
      </c>
      <c r="H826">
        <v>78</v>
      </c>
      <c r="I826">
        <f>+Tabla4[[#This Row],[env 10 kg]]+Tabla4[[#This Row],[env 15 kg]]+Tabla4[[#This Row],[env 45 kg]]</f>
        <v>3153</v>
      </c>
    </row>
    <row r="827" spans="1:9" x14ac:dyDescent="0.25">
      <c r="A827">
        <v>2024</v>
      </c>
      <c r="B827" t="s">
        <v>21</v>
      </c>
      <c r="C827" t="s">
        <v>2</v>
      </c>
      <c r="D827" t="s">
        <v>3</v>
      </c>
      <c r="E827">
        <v>1063</v>
      </c>
      <c r="F827">
        <v>60</v>
      </c>
      <c r="I827">
        <f>+Tabla4[[#This Row],[env 10 kg]]+Tabla4[[#This Row],[env 15 kg]]</f>
        <v>1123</v>
      </c>
    </row>
    <row r="828" spans="1:9" x14ac:dyDescent="0.25">
      <c r="A828">
        <v>2024</v>
      </c>
      <c r="B828" t="s">
        <v>21</v>
      </c>
      <c r="C828" t="s">
        <v>1</v>
      </c>
      <c r="D828" t="s">
        <v>6</v>
      </c>
      <c r="E828">
        <v>1146</v>
      </c>
      <c r="F828">
        <v>36</v>
      </c>
      <c r="I828">
        <f>+Tabla4[[#This Row],[env 10 kg]]+Tabla4[[#This Row],[env 15 kg]]</f>
        <v>1182</v>
      </c>
    </row>
    <row r="829" spans="1:9" ht="14.1" customHeight="1" x14ac:dyDescent="0.25">
      <c r="A829">
        <v>2024</v>
      </c>
      <c r="B829" t="s">
        <v>21</v>
      </c>
      <c r="C829" t="s">
        <v>1</v>
      </c>
      <c r="D829" t="s">
        <v>2</v>
      </c>
      <c r="E829">
        <v>1063</v>
      </c>
      <c r="F829">
        <v>60</v>
      </c>
      <c r="I829">
        <f>+Tabla4[[#This Row],[env 10 kg]]+Tabla4[[#This Row],[env 15 kg]]</f>
        <v>1123</v>
      </c>
    </row>
    <row r="830" spans="1:9" x14ac:dyDescent="0.25">
      <c r="A830">
        <v>2024</v>
      </c>
      <c r="B830" t="s">
        <v>22</v>
      </c>
      <c r="C830" t="s">
        <v>7</v>
      </c>
      <c r="D830" t="s">
        <v>6</v>
      </c>
      <c r="E830">
        <v>1917</v>
      </c>
      <c r="F830">
        <v>90</v>
      </c>
      <c r="H830">
        <v>60</v>
      </c>
      <c r="I830">
        <f>+Tabla4[[#This Row],[env 10 kg]]+Tabla4[[#This Row],[env 15 kg]]+Tabla4[[#This Row],[env 45 kg]]</f>
        <v>2067</v>
      </c>
    </row>
    <row r="831" spans="1:9" x14ac:dyDescent="0.25">
      <c r="A831">
        <v>2024</v>
      </c>
      <c r="B831" t="s">
        <v>22</v>
      </c>
      <c r="C831" t="s">
        <v>7</v>
      </c>
      <c r="D831" t="s">
        <v>2</v>
      </c>
      <c r="E831">
        <v>1035</v>
      </c>
      <c r="H831">
        <v>36</v>
      </c>
      <c r="I831">
        <f>+Tabla4[[#This Row],[env 10 kg]]+Tabla4[[#This Row],[env 45 kg]]</f>
        <v>1071</v>
      </c>
    </row>
    <row r="832" spans="1:9" x14ac:dyDescent="0.25">
      <c r="A832">
        <v>2024</v>
      </c>
      <c r="B832" t="s">
        <v>22</v>
      </c>
      <c r="C832" t="s">
        <v>6</v>
      </c>
      <c r="D832" t="s">
        <v>7</v>
      </c>
      <c r="E832">
        <v>843</v>
      </c>
      <c r="F832">
        <v>42</v>
      </c>
      <c r="H832">
        <v>60</v>
      </c>
      <c r="I832">
        <f>+Tabla4[[#This Row],[env 10 kg]]+Tabla4[[#This Row],[env 15 kg]]+Tabla4[[#This Row],[env 45 kg]]</f>
        <v>945</v>
      </c>
    </row>
    <row r="833" spans="1:9" x14ac:dyDescent="0.25">
      <c r="A833">
        <v>2024</v>
      </c>
      <c r="B833" t="s">
        <v>22</v>
      </c>
      <c r="C833" t="s">
        <v>6</v>
      </c>
      <c r="D833" t="s">
        <v>5</v>
      </c>
      <c r="E833">
        <v>1068</v>
      </c>
      <c r="F833">
        <v>24</v>
      </c>
      <c r="H833">
        <v>18</v>
      </c>
      <c r="I833">
        <f>+Tabla4[[#This Row],[env 10 kg]]+Tabla4[[#This Row],[env 15 kg]]+Tabla4[[#This Row],[env 45 kg]]</f>
        <v>1110</v>
      </c>
    </row>
    <row r="834" spans="1:9" x14ac:dyDescent="0.25">
      <c r="A834">
        <v>2024</v>
      </c>
      <c r="B834" t="s">
        <v>22</v>
      </c>
      <c r="C834" t="s">
        <v>6</v>
      </c>
      <c r="D834" t="s">
        <v>3</v>
      </c>
      <c r="E834">
        <v>1591</v>
      </c>
      <c r="F834">
        <v>486</v>
      </c>
      <c r="H834">
        <v>228</v>
      </c>
      <c r="I834">
        <f>+Tabla4[[#This Row],[env 10 kg]]+Tabla4[[#This Row],[env 15 kg]]+Tabla4[[#This Row],[env 45 kg]]</f>
        <v>2305</v>
      </c>
    </row>
    <row r="835" spans="1:9" x14ac:dyDescent="0.25">
      <c r="A835">
        <v>2024</v>
      </c>
      <c r="B835" t="s">
        <v>22</v>
      </c>
      <c r="C835" t="s">
        <v>6</v>
      </c>
      <c r="D835" t="s">
        <v>2</v>
      </c>
      <c r="E835">
        <v>885</v>
      </c>
      <c r="H835">
        <v>60</v>
      </c>
      <c r="I835">
        <f>+Tabla4[[#This Row],[env 10 kg]]+Tabla4[[#This Row],[env 45 kg]]</f>
        <v>945</v>
      </c>
    </row>
    <row r="836" spans="1:9" x14ac:dyDescent="0.25">
      <c r="A836">
        <v>2024</v>
      </c>
      <c r="B836" t="s">
        <v>22</v>
      </c>
      <c r="C836" t="s">
        <v>6</v>
      </c>
      <c r="D836" t="s">
        <v>1</v>
      </c>
      <c r="E836">
        <v>1998</v>
      </c>
      <c r="F836">
        <v>108</v>
      </c>
      <c r="H836">
        <v>42</v>
      </c>
      <c r="I836">
        <f>+Tabla4[[#This Row],[env 10 kg]]+Tabla4[[#This Row],[env 15 kg]]+Tabla4[[#This Row],[env 45 kg]]</f>
        <v>2148</v>
      </c>
    </row>
    <row r="837" spans="1:9" x14ac:dyDescent="0.25">
      <c r="A837">
        <v>2024</v>
      </c>
      <c r="B837" t="s">
        <v>22</v>
      </c>
      <c r="C837" t="s">
        <v>5</v>
      </c>
      <c r="D837" t="s">
        <v>6</v>
      </c>
      <c r="E837">
        <v>1068</v>
      </c>
      <c r="F837">
        <v>24</v>
      </c>
      <c r="H837">
        <v>18</v>
      </c>
      <c r="I837">
        <f>+Tabla4[[#This Row],[env 10 kg]]+Tabla4[[#This Row],[env 15 kg]]+Tabla4[[#This Row],[env 45 kg]]</f>
        <v>1110</v>
      </c>
    </row>
    <row r="838" spans="1:9" x14ac:dyDescent="0.25">
      <c r="A838">
        <v>2024</v>
      </c>
      <c r="B838" t="s">
        <v>22</v>
      </c>
      <c r="C838" t="s">
        <v>3</v>
      </c>
      <c r="D838" t="s">
        <v>6</v>
      </c>
      <c r="E838">
        <v>555</v>
      </c>
      <c r="F838">
        <v>486</v>
      </c>
      <c r="H838">
        <v>204</v>
      </c>
      <c r="I838">
        <f>+Tabla4[[#This Row],[env 10 kg]]+Tabla4[[#This Row],[env 15 kg]]+Tabla4[[#This Row],[env 45 kg]]</f>
        <v>1245</v>
      </c>
    </row>
    <row r="839" spans="1:9" x14ac:dyDescent="0.25">
      <c r="A839">
        <v>2024</v>
      </c>
      <c r="B839" t="s">
        <v>22</v>
      </c>
      <c r="C839" t="s">
        <v>3</v>
      </c>
      <c r="D839" t="s">
        <v>2</v>
      </c>
      <c r="E839">
        <v>1036</v>
      </c>
      <c r="H839">
        <v>24</v>
      </c>
      <c r="I839">
        <f>+Tabla4[[#This Row],[env 10 kg]]+Tabla4[[#This Row],[env 45 kg]]</f>
        <v>1060</v>
      </c>
    </row>
    <row r="840" spans="1:9" x14ac:dyDescent="0.25">
      <c r="A840">
        <v>2024</v>
      </c>
      <c r="B840" t="s">
        <v>22</v>
      </c>
      <c r="C840" t="s">
        <v>2</v>
      </c>
      <c r="D840" t="s">
        <v>7</v>
      </c>
      <c r="E840">
        <v>1035</v>
      </c>
      <c r="H840">
        <v>36</v>
      </c>
      <c r="I840">
        <f>+Tabla4[[#This Row],[env 10 kg]]+Tabla4[[#This Row],[env 45 kg]]</f>
        <v>1071</v>
      </c>
    </row>
    <row r="841" spans="1:9" x14ac:dyDescent="0.25">
      <c r="A841">
        <v>2024</v>
      </c>
      <c r="B841" t="s">
        <v>22</v>
      </c>
      <c r="C841" t="s">
        <v>2</v>
      </c>
      <c r="D841" t="s">
        <v>6</v>
      </c>
      <c r="E841">
        <v>1921</v>
      </c>
      <c r="H841">
        <v>84</v>
      </c>
      <c r="I841">
        <f>+Tabla4[[#This Row],[env 10 kg]]+Tabla4[[#This Row],[env 45 kg]]</f>
        <v>2005</v>
      </c>
    </row>
    <row r="842" spans="1:9" x14ac:dyDescent="0.25">
      <c r="A842">
        <v>2024</v>
      </c>
      <c r="B842" t="s">
        <v>22</v>
      </c>
      <c r="C842" t="s">
        <v>1</v>
      </c>
      <c r="D842" t="s">
        <v>7</v>
      </c>
      <c r="E842">
        <v>1074</v>
      </c>
      <c r="F842">
        <v>48</v>
      </c>
      <c r="I842">
        <f>+Tabla4[[#This Row],[env 10 kg]]+Tabla4[[#This Row],[env 15 kg]]</f>
        <v>1122</v>
      </c>
    </row>
    <row r="843" spans="1:9" x14ac:dyDescent="0.25">
      <c r="A843">
        <v>2024</v>
      </c>
      <c r="B843" t="s">
        <v>22</v>
      </c>
      <c r="C843" t="s">
        <v>1</v>
      </c>
      <c r="D843" t="s">
        <v>6</v>
      </c>
      <c r="E843">
        <v>924</v>
      </c>
      <c r="F843">
        <v>60</v>
      </c>
      <c r="H843">
        <v>42</v>
      </c>
      <c r="I843">
        <f>+Tabla4[[#This Row],[env 10 kg]]+Tabla4[[#This Row],[env 15 kg]]+Tabla4[[#This Row],[env 45 kg]]</f>
        <v>1026</v>
      </c>
    </row>
    <row r="844" spans="1:9" x14ac:dyDescent="0.25">
      <c r="A844">
        <v>2024</v>
      </c>
      <c r="B844" t="s">
        <v>23</v>
      </c>
      <c r="C844" t="s">
        <v>7</v>
      </c>
      <c r="D844" t="s">
        <v>6</v>
      </c>
      <c r="E844">
        <v>2322</v>
      </c>
      <c r="F844">
        <v>72</v>
      </c>
      <c r="G844">
        <v>42</v>
      </c>
      <c r="H844">
        <v>72</v>
      </c>
      <c r="I844">
        <f>+Tabla4[[#This Row],[env 10 kg]]+Tabla4[[#This Row],[env 15 kg]]+Tabla4[[#This Row],[env 30 kg]]+Tabla4[[#This Row],[env 45 kg]]</f>
        <v>2508</v>
      </c>
    </row>
    <row r="845" spans="1:9" x14ac:dyDescent="0.25">
      <c r="A845">
        <v>2024</v>
      </c>
      <c r="B845" t="s">
        <v>23</v>
      </c>
      <c r="C845" t="s">
        <v>6</v>
      </c>
      <c r="D845" t="s">
        <v>7</v>
      </c>
      <c r="E845">
        <v>1305</v>
      </c>
      <c r="F845">
        <v>516</v>
      </c>
      <c r="G845">
        <v>42</v>
      </c>
      <c r="H845">
        <v>48</v>
      </c>
      <c r="I845">
        <f>+Tabla4[[#This Row],[env 10 kg]]+Tabla4[[#This Row],[env 15 kg]]+Tabla4[[#This Row],[env 30 kg]]+Tabla4[[#This Row],[env 45 kg]]</f>
        <v>1911</v>
      </c>
    </row>
    <row r="846" spans="1:9" x14ac:dyDescent="0.25">
      <c r="A846">
        <v>2024</v>
      </c>
      <c r="B846" t="s">
        <v>23</v>
      </c>
      <c r="C846" t="s">
        <v>6</v>
      </c>
      <c r="D846" t="s">
        <v>5</v>
      </c>
      <c r="E846">
        <v>2148</v>
      </c>
      <c r="F846">
        <v>18</v>
      </c>
      <c r="H846">
        <v>18</v>
      </c>
      <c r="I846">
        <f>+Tabla4[[#This Row],[env 10 kg]]+Tabla4[[#This Row],[env 15 kg]]+Tabla4[[#This Row],[env 45 kg]]</f>
        <v>2184</v>
      </c>
    </row>
    <row r="847" spans="1:9" x14ac:dyDescent="0.25">
      <c r="A847">
        <v>2024</v>
      </c>
      <c r="B847" t="s">
        <v>23</v>
      </c>
      <c r="C847" t="s">
        <v>6</v>
      </c>
      <c r="D847" t="s">
        <v>2</v>
      </c>
      <c r="E847">
        <v>2880</v>
      </c>
      <c r="F847">
        <v>66</v>
      </c>
      <c r="G847">
        <v>12</v>
      </c>
      <c r="H847">
        <v>108</v>
      </c>
      <c r="I847">
        <f>+Tabla4[[#This Row],[env 10 kg]]+Tabla4[[#This Row],[env 15 kg]]+Tabla4[[#This Row],[env 30 kg]]+Tabla4[[#This Row],[env 45 kg]]</f>
        <v>3066</v>
      </c>
    </row>
    <row r="848" spans="1:9" x14ac:dyDescent="0.25">
      <c r="A848">
        <v>2024</v>
      </c>
      <c r="B848" t="s">
        <v>23</v>
      </c>
      <c r="C848" t="s">
        <v>6</v>
      </c>
      <c r="D848" t="s">
        <v>1</v>
      </c>
      <c r="E848">
        <v>1914</v>
      </c>
      <c r="F848">
        <v>108</v>
      </c>
      <c r="H848">
        <v>72</v>
      </c>
      <c r="I848">
        <f>+Tabla4[[#This Row],[env 10 kg]]+Tabla4[[#This Row],[env 15 kg]]+Tabla4[[#This Row],[env 45 kg]]</f>
        <v>2094</v>
      </c>
    </row>
    <row r="849" spans="1:9" x14ac:dyDescent="0.25">
      <c r="A849">
        <v>2024</v>
      </c>
      <c r="B849" t="s">
        <v>23</v>
      </c>
      <c r="C849" t="s">
        <v>5</v>
      </c>
      <c r="D849" t="s">
        <v>6</v>
      </c>
      <c r="E849">
        <v>1153</v>
      </c>
      <c r="I849">
        <f>+Tabla4[[#This Row],[env 10 kg]]</f>
        <v>1153</v>
      </c>
    </row>
    <row r="850" spans="1:9" x14ac:dyDescent="0.25">
      <c r="A850">
        <v>2024</v>
      </c>
      <c r="B850" t="s">
        <v>23</v>
      </c>
      <c r="C850" t="s">
        <v>5</v>
      </c>
      <c r="D850" t="s">
        <v>2</v>
      </c>
      <c r="E850">
        <v>995</v>
      </c>
      <c r="F850">
        <v>18</v>
      </c>
      <c r="H850">
        <v>18</v>
      </c>
      <c r="I850">
        <f>+Tabla4[[#This Row],[env 10 kg]]+Tabla4[[#This Row],[env 15 kg]]+Tabla4[[#This Row],[env 45 kg]]</f>
        <v>1031</v>
      </c>
    </row>
    <row r="851" spans="1:9" x14ac:dyDescent="0.25">
      <c r="A851">
        <v>2024</v>
      </c>
      <c r="B851" t="s">
        <v>23</v>
      </c>
      <c r="C851" t="s">
        <v>4</v>
      </c>
      <c r="D851" t="s">
        <v>2</v>
      </c>
      <c r="E851">
        <v>550</v>
      </c>
      <c r="F851">
        <v>370</v>
      </c>
      <c r="I851">
        <f>+Tabla4[[#This Row],[env 10 kg]]+Tabla4[[#This Row],[env 15 kg]]</f>
        <v>920</v>
      </c>
    </row>
    <row r="852" spans="1:9" x14ac:dyDescent="0.25">
      <c r="A852">
        <v>2024</v>
      </c>
      <c r="B852" t="s">
        <v>23</v>
      </c>
      <c r="C852" t="s">
        <v>2</v>
      </c>
      <c r="D852" t="s">
        <v>7</v>
      </c>
      <c r="E852">
        <v>1017</v>
      </c>
      <c r="F852">
        <v>36</v>
      </c>
      <c r="H852">
        <v>24</v>
      </c>
      <c r="I852">
        <f>+Tabla4[[#This Row],[env 10 kg]]+Tabla4[[#This Row],[env 15 kg]]+Tabla4[[#This Row],[env 45 kg]]</f>
        <v>1077</v>
      </c>
    </row>
    <row r="853" spans="1:9" x14ac:dyDescent="0.25">
      <c r="A853">
        <v>2024</v>
      </c>
      <c r="B853" t="s">
        <v>23</v>
      </c>
      <c r="C853" t="s">
        <v>2</v>
      </c>
      <c r="D853" t="s">
        <v>6</v>
      </c>
      <c r="E853">
        <v>2858</v>
      </c>
      <c r="F853">
        <v>48</v>
      </c>
      <c r="G853">
        <v>12</v>
      </c>
      <c r="H853">
        <v>102</v>
      </c>
      <c r="I853">
        <f>+Tabla4[[#This Row],[env 10 kg]]+Tabla4[[#This Row],[env 15 kg]]+Tabla4[[#This Row],[env 30 kg]]+Tabla4[[#This Row],[env 45 kg]]</f>
        <v>3020</v>
      </c>
    </row>
    <row r="854" spans="1:9" x14ac:dyDescent="0.25">
      <c r="A854">
        <v>2024</v>
      </c>
      <c r="B854" t="s">
        <v>23</v>
      </c>
      <c r="C854" t="s">
        <v>2</v>
      </c>
      <c r="D854" t="s">
        <v>4</v>
      </c>
      <c r="E854">
        <v>550</v>
      </c>
      <c r="F854">
        <v>20</v>
      </c>
      <c r="I854">
        <f>+Tabla4[[#This Row],[env 10 kg]]+Tabla4[[#This Row],[env 15 kg]]</f>
        <v>570</v>
      </c>
    </row>
    <row r="855" spans="1:9" x14ac:dyDescent="0.25">
      <c r="A855">
        <v>2024</v>
      </c>
      <c r="B855" t="s">
        <v>23</v>
      </c>
      <c r="C855" t="s">
        <v>1</v>
      </c>
      <c r="D855" t="s">
        <v>6</v>
      </c>
      <c r="E855">
        <v>1914</v>
      </c>
      <c r="F855">
        <v>108</v>
      </c>
      <c r="H855">
        <v>72</v>
      </c>
      <c r="I855">
        <f>+Tabla4[[#This Row],[env 10 kg]]+Tabla4[[#This Row],[env 15 kg]]+Tabla4[[#This Row],[env 45 kg]]</f>
        <v>2094</v>
      </c>
    </row>
    <row r="856" spans="1:9" x14ac:dyDescent="0.25">
      <c r="A856">
        <v>2024</v>
      </c>
      <c r="B856" t="s">
        <v>24</v>
      </c>
      <c r="C856" t="s">
        <v>7</v>
      </c>
      <c r="D856" t="s">
        <v>6</v>
      </c>
      <c r="E856">
        <v>996</v>
      </c>
      <c r="F856">
        <v>42</v>
      </c>
      <c r="H856">
        <v>30</v>
      </c>
      <c r="I856">
        <f>+Tabla4[[#This Row],[env 10 kg]]+Tabla4[[#This Row],[env 15 kg]]+Tabla4[[#This Row],[env 45 kg]]</f>
        <v>1068</v>
      </c>
    </row>
    <row r="857" spans="1:9" x14ac:dyDescent="0.25">
      <c r="A857">
        <v>2024</v>
      </c>
      <c r="B857" t="s">
        <v>24</v>
      </c>
      <c r="C857" t="s">
        <v>7</v>
      </c>
      <c r="D857" t="s">
        <v>5</v>
      </c>
      <c r="E857">
        <v>753</v>
      </c>
      <c r="F857">
        <v>198</v>
      </c>
      <c r="H857">
        <v>42</v>
      </c>
      <c r="I857">
        <f>+Tabla4[[#This Row],[env 10 kg]]+Tabla4[[#This Row],[env 15 kg]]+Tabla4[[#This Row],[env 45 kg]]</f>
        <v>993</v>
      </c>
    </row>
    <row r="858" spans="1:9" x14ac:dyDescent="0.25">
      <c r="A858">
        <v>2024</v>
      </c>
      <c r="B858" t="s">
        <v>24</v>
      </c>
      <c r="C858" t="s">
        <v>7</v>
      </c>
      <c r="D858" t="s">
        <v>2</v>
      </c>
      <c r="E858">
        <v>981</v>
      </c>
      <c r="F858">
        <v>24</v>
      </c>
      <c r="H858">
        <v>36</v>
      </c>
      <c r="I858">
        <f>+Tabla4[[#This Row],[env 10 kg]]+Tabla4[[#This Row],[env 15 kg]]+Tabla4[[#This Row],[env 45 kg]]</f>
        <v>1041</v>
      </c>
    </row>
    <row r="859" spans="1:9" x14ac:dyDescent="0.25">
      <c r="A859">
        <v>2024</v>
      </c>
      <c r="B859" t="s">
        <v>24</v>
      </c>
      <c r="C859" t="s">
        <v>6</v>
      </c>
      <c r="D859" t="s">
        <v>7</v>
      </c>
      <c r="E859">
        <v>840</v>
      </c>
      <c r="F859">
        <v>102</v>
      </c>
      <c r="G859">
        <v>30</v>
      </c>
      <c r="H859">
        <v>24</v>
      </c>
      <c r="I859">
        <f>+Tabla4[[#This Row],[env 10 kg]]+Tabla4[[#This Row],[env 15 kg]]+Tabla4[[#This Row],[env 30 kg]]+Tabla4[[#This Row],[env 45 kg]]</f>
        <v>996</v>
      </c>
    </row>
    <row r="860" spans="1:9" x14ac:dyDescent="0.25">
      <c r="A860">
        <v>2024</v>
      </c>
      <c r="B860" t="s">
        <v>24</v>
      </c>
      <c r="C860" t="s">
        <v>6</v>
      </c>
      <c r="D860" t="s">
        <v>3</v>
      </c>
      <c r="E860">
        <v>1809</v>
      </c>
      <c r="F860">
        <v>210</v>
      </c>
      <c r="H860">
        <v>60</v>
      </c>
      <c r="I860">
        <f>+Tabla4[[#This Row],[env 10 kg]]+Tabla4[[#This Row],[env 15 kg]]+Tabla4[[#This Row],[env 45 kg]]</f>
        <v>2079</v>
      </c>
    </row>
    <row r="861" spans="1:9" x14ac:dyDescent="0.25">
      <c r="A861">
        <v>2024</v>
      </c>
      <c r="B861" t="s">
        <v>24</v>
      </c>
      <c r="C861" t="s">
        <v>6</v>
      </c>
      <c r="D861" t="s">
        <v>2</v>
      </c>
      <c r="E861">
        <v>987</v>
      </c>
      <c r="F861">
        <v>9</v>
      </c>
      <c r="H861">
        <v>36</v>
      </c>
      <c r="I861">
        <f>+Tabla4[[#This Row],[env 10 kg]]+Tabla4[[#This Row],[env 15 kg]]+Tabla4[[#This Row],[env 45 kg]]</f>
        <v>1032</v>
      </c>
    </row>
    <row r="862" spans="1:9" x14ac:dyDescent="0.25">
      <c r="A862">
        <v>2024</v>
      </c>
      <c r="B862" t="s">
        <v>24</v>
      </c>
      <c r="C862" t="s">
        <v>6</v>
      </c>
      <c r="D862" t="s">
        <v>1</v>
      </c>
      <c r="E862">
        <v>1905</v>
      </c>
      <c r="F862">
        <v>144</v>
      </c>
      <c r="H862">
        <v>60</v>
      </c>
      <c r="I862">
        <f>+Tabla4[[#This Row],[env 10 kg]]+Tabla4[[#This Row],[env 15 kg]]+Tabla4[[#This Row],[env 45 kg]]</f>
        <v>2109</v>
      </c>
    </row>
    <row r="863" spans="1:9" x14ac:dyDescent="0.25">
      <c r="A863">
        <v>2024</v>
      </c>
      <c r="B863" t="s">
        <v>24</v>
      </c>
      <c r="C863" t="s">
        <v>5</v>
      </c>
      <c r="D863" t="s">
        <v>7</v>
      </c>
      <c r="E863">
        <v>753</v>
      </c>
      <c r="F863">
        <v>98</v>
      </c>
      <c r="H863">
        <v>42</v>
      </c>
      <c r="I863">
        <f>+Tabla4[[#This Row],[env 10 kg]]+Tabla4[[#This Row],[env 15 kg]]+Tabla4[[#This Row],[env 45 kg]]</f>
        <v>893</v>
      </c>
    </row>
    <row r="864" spans="1:9" x14ac:dyDescent="0.25">
      <c r="A864">
        <v>2024</v>
      </c>
      <c r="B864" t="s">
        <v>24</v>
      </c>
      <c r="C864" t="s">
        <v>3</v>
      </c>
      <c r="D864" t="s">
        <v>6</v>
      </c>
      <c r="E864">
        <v>678</v>
      </c>
      <c r="F864">
        <v>198</v>
      </c>
      <c r="H864">
        <v>48</v>
      </c>
      <c r="I864">
        <f>+Tabla4[[#This Row],[env 10 kg]]+Tabla4[[#This Row],[env 15 kg]]+Tabla4[[#This Row],[env 45 kg]]</f>
        <v>924</v>
      </c>
    </row>
    <row r="865" spans="1:9" x14ac:dyDescent="0.25">
      <c r="A865">
        <v>2024</v>
      </c>
      <c r="B865" t="s">
        <v>24</v>
      </c>
      <c r="C865" t="s">
        <v>3</v>
      </c>
      <c r="D865" t="s">
        <v>2</v>
      </c>
      <c r="E865">
        <v>2241</v>
      </c>
      <c r="F865">
        <v>54</v>
      </c>
      <c r="H865">
        <v>12</v>
      </c>
      <c r="I865">
        <f>+Tabla4[[#This Row],[env 10 kg]]+Tabla4[[#This Row],[env 15 kg]]+Tabla4[[#This Row],[env 45 kg]]</f>
        <v>2307</v>
      </c>
    </row>
    <row r="866" spans="1:9" x14ac:dyDescent="0.25">
      <c r="A866">
        <v>2024</v>
      </c>
      <c r="B866" t="s">
        <v>24</v>
      </c>
      <c r="C866" t="s">
        <v>2</v>
      </c>
      <c r="D866" t="s">
        <v>7</v>
      </c>
      <c r="E866">
        <v>981</v>
      </c>
      <c r="F866">
        <v>24</v>
      </c>
      <c r="H866">
        <v>36</v>
      </c>
      <c r="I866">
        <f>+Tabla4[[#This Row],[env 10 kg]]+Tabla4[[#This Row],[env 15 kg]]+Tabla4[[#This Row],[env 45 kg]]</f>
        <v>1041</v>
      </c>
    </row>
    <row r="867" spans="1:9" x14ac:dyDescent="0.25">
      <c r="A867">
        <v>2024</v>
      </c>
      <c r="B867" t="s">
        <v>24</v>
      </c>
      <c r="C867" t="s">
        <v>2</v>
      </c>
      <c r="D867" t="s">
        <v>6</v>
      </c>
      <c r="E867">
        <v>2838</v>
      </c>
      <c r="F867">
        <v>125</v>
      </c>
      <c r="H867">
        <v>108</v>
      </c>
      <c r="I867">
        <f>+Tabla4[[#This Row],[env 10 kg]]+Tabla4[[#This Row],[env 15 kg]]+Tabla4[[#This Row],[env 45 kg]]</f>
        <v>3071</v>
      </c>
    </row>
    <row r="868" spans="1:9" x14ac:dyDescent="0.25">
      <c r="A868">
        <v>2024</v>
      </c>
      <c r="B868" t="s">
        <v>24</v>
      </c>
      <c r="C868" t="s">
        <v>2</v>
      </c>
      <c r="D868" t="s">
        <v>3</v>
      </c>
      <c r="E868">
        <v>1110</v>
      </c>
      <c r="F868">
        <v>42</v>
      </c>
      <c r="I868">
        <f>+Tabla4[[#This Row],[env 10 kg]]+Tabla4[[#This Row],[env 15 kg]]</f>
        <v>1152</v>
      </c>
    </row>
    <row r="869" spans="1:9" x14ac:dyDescent="0.25">
      <c r="A869">
        <v>2024</v>
      </c>
      <c r="B869" t="s">
        <v>24</v>
      </c>
      <c r="C869" t="s">
        <v>1</v>
      </c>
      <c r="D869" t="s">
        <v>7</v>
      </c>
      <c r="E869">
        <v>996</v>
      </c>
      <c r="F869">
        <v>42</v>
      </c>
      <c r="H869">
        <v>30</v>
      </c>
      <c r="I869">
        <f>+Tabla4[[#This Row],[env 10 kg]]+Tabla4[[#This Row],[env 15 kg]]+Tabla4[[#This Row],[env 45 kg]]</f>
        <v>1068</v>
      </c>
    </row>
    <row r="870" spans="1:9" x14ac:dyDescent="0.25">
      <c r="A870">
        <v>2024</v>
      </c>
      <c r="B870" t="s">
        <v>24</v>
      </c>
      <c r="C870" t="s">
        <v>1</v>
      </c>
      <c r="D870" t="s">
        <v>6</v>
      </c>
      <c r="E870">
        <v>909</v>
      </c>
      <c r="F870">
        <v>102</v>
      </c>
      <c r="H870">
        <v>30</v>
      </c>
      <c r="I870">
        <f>+Tabla4[[#This Row],[env 10 kg]]+Tabla4[[#This Row],[env 15 kg]]+Tabla4[[#This Row],[env 45 kg]]</f>
        <v>1041</v>
      </c>
    </row>
    <row r="871" spans="1:9" x14ac:dyDescent="0.25">
      <c r="A871">
        <v>2024</v>
      </c>
      <c r="B871" t="s">
        <v>25</v>
      </c>
      <c r="C871" t="s">
        <v>7</v>
      </c>
      <c r="D871" t="s">
        <v>6</v>
      </c>
      <c r="E871">
        <v>1324</v>
      </c>
      <c r="F871">
        <v>360</v>
      </c>
      <c r="G871">
        <v>30</v>
      </c>
      <c r="H871">
        <v>96</v>
      </c>
      <c r="I871">
        <f>+Tabla4[[#This Row],[env 10 kg]]+Tabla4[[#This Row],[env 15 kg]]+Tabla4[[#This Row],[env 30 kg]]+Tabla4[[#This Row],[env 45 kg]]</f>
        <v>1810</v>
      </c>
    </row>
    <row r="872" spans="1:9" x14ac:dyDescent="0.25">
      <c r="A872">
        <v>2024</v>
      </c>
      <c r="B872" t="s">
        <v>25</v>
      </c>
      <c r="C872" t="s">
        <v>7</v>
      </c>
      <c r="D872" t="s">
        <v>5</v>
      </c>
      <c r="E872">
        <v>1812</v>
      </c>
      <c r="F872">
        <v>306</v>
      </c>
      <c r="H872">
        <v>18</v>
      </c>
      <c r="I872">
        <f>+Tabla4[[#This Row],[env 10 kg]]+Tabla4[[#This Row],[env 15 kg]]+Tabla4[[#This Row],[env 45 kg]]</f>
        <v>2136</v>
      </c>
    </row>
    <row r="873" spans="1:9" x14ac:dyDescent="0.25">
      <c r="A873">
        <v>2024</v>
      </c>
      <c r="B873" t="s">
        <v>25</v>
      </c>
      <c r="C873" t="s">
        <v>7</v>
      </c>
      <c r="D873" t="s">
        <v>1</v>
      </c>
      <c r="E873">
        <v>888</v>
      </c>
      <c r="F873">
        <v>168</v>
      </c>
      <c r="I873">
        <f>+Tabla4[[#This Row],[env 10 kg]]+Tabla4[[#This Row],[env 15 kg]]</f>
        <v>1056</v>
      </c>
    </row>
    <row r="874" spans="1:9" x14ac:dyDescent="0.25">
      <c r="A874">
        <v>2024</v>
      </c>
      <c r="B874" t="s">
        <v>25</v>
      </c>
      <c r="C874" t="s">
        <v>6</v>
      </c>
      <c r="D874" t="s">
        <v>7</v>
      </c>
      <c r="E874">
        <v>484</v>
      </c>
      <c r="F874">
        <v>258</v>
      </c>
      <c r="H874">
        <v>72</v>
      </c>
      <c r="I874">
        <f>+Tabla4[[#This Row],[env 10 kg]]+Tabla4[[#This Row],[env 15 kg]]+Tabla4[[#This Row],[env 45 kg]]</f>
        <v>814</v>
      </c>
    </row>
    <row r="875" spans="1:9" x14ac:dyDescent="0.25">
      <c r="A875">
        <v>2024</v>
      </c>
      <c r="B875" t="s">
        <v>25</v>
      </c>
      <c r="C875" t="s">
        <v>6</v>
      </c>
      <c r="D875" t="s">
        <v>5</v>
      </c>
      <c r="E875">
        <v>1086</v>
      </c>
      <c r="F875">
        <v>18</v>
      </c>
      <c r="H875">
        <v>18</v>
      </c>
      <c r="I875">
        <f>+Tabla4[[#This Row],[env 10 kg]]+Tabla4[[#This Row],[env 15 kg]]+Tabla4[[#This Row],[env 45 kg]]</f>
        <v>1122</v>
      </c>
    </row>
    <row r="876" spans="1:9" x14ac:dyDescent="0.25">
      <c r="A876">
        <v>2024</v>
      </c>
      <c r="B876" t="s">
        <v>25</v>
      </c>
      <c r="C876" t="s">
        <v>6</v>
      </c>
      <c r="D876" t="s">
        <v>3</v>
      </c>
      <c r="E876">
        <v>1272</v>
      </c>
      <c r="F876">
        <v>432</v>
      </c>
      <c r="H876">
        <v>102</v>
      </c>
      <c r="I876">
        <f>+Tabla4[[#This Row],[env 10 kg]]+Tabla4[[#This Row],[env 15 kg]]+Tabla4[[#This Row],[env 45 kg]]</f>
        <v>1806</v>
      </c>
    </row>
    <row r="877" spans="1:9" x14ac:dyDescent="0.25">
      <c r="A877">
        <v>2024</v>
      </c>
      <c r="B877" t="s">
        <v>25</v>
      </c>
      <c r="C877" t="s">
        <v>6</v>
      </c>
      <c r="D877" t="s">
        <v>2</v>
      </c>
      <c r="E877">
        <v>2808</v>
      </c>
      <c r="F877">
        <v>110</v>
      </c>
      <c r="H877">
        <v>120</v>
      </c>
      <c r="I877">
        <f>+Tabla4[[#This Row],[env 10 kg]]+Tabla4[[#This Row],[env 15 kg]]+Tabla4[[#This Row],[env 45 kg]]</f>
        <v>3038</v>
      </c>
    </row>
    <row r="878" spans="1:9" x14ac:dyDescent="0.25">
      <c r="A878">
        <v>2024</v>
      </c>
      <c r="B878" t="s">
        <v>25</v>
      </c>
      <c r="C878" t="s">
        <v>6</v>
      </c>
      <c r="D878" t="s">
        <v>1</v>
      </c>
      <c r="E878">
        <v>975</v>
      </c>
      <c r="F878">
        <v>120</v>
      </c>
      <c r="I878">
        <f>+Tabla4[[#This Row],[env 10 kg]]+Tabla4[[#This Row],[env 15 kg]]</f>
        <v>1095</v>
      </c>
    </row>
    <row r="879" spans="1:9" x14ac:dyDescent="0.25">
      <c r="A879">
        <v>2024</v>
      </c>
      <c r="B879" t="s">
        <v>25</v>
      </c>
      <c r="C879" t="s">
        <v>5</v>
      </c>
      <c r="D879" t="s">
        <v>6</v>
      </c>
      <c r="E879">
        <v>1086</v>
      </c>
      <c r="F879">
        <v>18</v>
      </c>
      <c r="H879">
        <v>18</v>
      </c>
      <c r="I879">
        <f>+Tabla4[[#This Row],[env 10 kg]]+Tabla4[[#This Row],[env 15 kg]]+Tabla4[[#This Row],[env 45 kg]]</f>
        <v>1122</v>
      </c>
    </row>
    <row r="880" spans="1:9" x14ac:dyDescent="0.25">
      <c r="A880">
        <v>2024</v>
      </c>
      <c r="B880" t="s">
        <v>25</v>
      </c>
      <c r="C880" t="s">
        <v>5</v>
      </c>
      <c r="D880" t="s">
        <v>2</v>
      </c>
      <c r="E880">
        <v>1812</v>
      </c>
      <c r="F880">
        <v>306</v>
      </c>
      <c r="H880">
        <v>18</v>
      </c>
      <c r="I880">
        <f>+Tabla4[[#This Row],[env 10 kg]]+Tabla4[[#This Row],[env 15 kg]]+Tabla4[[#This Row],[env 45 kg]]</f>
        <v>2136</v>
      </c>
    </row>
    <row r="881" spans="1:9" x14ac:dyDescent="0.25">
      <c r="A881">
        <v>2024</v>
      </c>
      <c r="B881" t="s">
        <v>25</v>
      </c>
      <c r="C881" t="s">
        <v>3</v>
      </c>
      <c r="D881" t="s">
        <v>6</v>
      </c>
      <c r="E881">
        <v>1272</v>
      </c>
      <c r="F881">
        <v>432</v>
      </c>
      <c r="H881">
        <v>102</v>
      </c>
      <c r="I881">
        <f>+Tabla4[[#This Row],[env 10 kg]]+Tabla4[[#This Row],[env 15 kg]]+Tabla4[[#This Row],[env 45 kg]]</f>
        <v>1806</v>
      </c>
    </row>
    <row r="882" spans="1:9" x14ac:dyDescent="0.25">
      <c r="A882">
        <v>2024</v>
      </c>
      <c r="B882" t="s">
        <v>25</v>
      </c>
      <c r="C882" t="s">
        <v>2</v>
      </c>
      <c r="D882" t="s">
        <v>7</v>
      </c>
      <c r="E882">
        <v>1812</v>
      </c>
      <c r="F882">
        <v>306</v>
      </c>
      <c r="H882">
        <v>18</v>
      </c>
      <c r="I882">
        <f>+Tabla4[[#This Row],[env 10 kg]]+Tabla4[[#This Row],[env 15 kg]]+Tabla4[[#This Row],[env 45 kg]]</f>
        <v>2136</v>
      </c>
    </row>
    <row r="883" spans="1:9" x14ac:dyDescent="0.25">
      <c r="A883">
        <v>2024</v>
      </c>
      <c r="B883" t="s">
        <v>25</v>
      </c>
      <c r="C883" t="s">
        <v>2</v>
      </c>
      <c r="D883" t="s">
        <v>6</v>
      </c>
      <c r="E883">
        <v>2088</v>
      </c>
      <c r="F883">
        <v>6</v>
      </c>
      <c r="H883">
        <v>60</v>
      </c>
      <c r="I883">
        <f>+Tabla4[[#This Row],[env 10 kg]]+Tabla4[[#This Row],[env 15 kg]]+Tabla4[[#This Row],[env 45 kg]]</f>
        <v>2154</v>
      </c>
    </row>
    <row r="884" spans="1:9" x14ac:dyDescent="0.25">
      <c r="A884">
        <v>2024</v>
      </c>
      <c r="B884" t="s">
        <v>25</v>
      </c>
      <c r="C884" t="s">
        <v>1</v>
      </c>
      <c r="D884" t="s">
        <v>7</v>
      </c>
      <c r="E884">
        <v>888</v>
      </c>
      <c r="F884">
        <v>168</v>
      </c>
      <c r="I884">
        <f>+Tabla4[[#This Row],[env 15 kg]]+Tabla4[[#This Row],[env 10 kg]]</f>
        <v>1056</v>
      </c>
    </row>
    <row r="885" spans="1:9" x14ac:dyDescent="0.25">
      <c r="A885">
        <v>2024</v>
      </c>
      <c r="B885" t="s">
        <v>25</v>
      </c>
      <c r="C885" t="s">
        <v>1</v>
      </c>
      <c r="D885" t="s">
        <v>6</v>
      </c>
      <c r="E885">
        <v>975</v>
      </c>
      <c r="F885">
        <v>120</v>
      </c>
      <c r="I885">
        <f>+Tabla4[[#This Row],[env 10 kg]]+Tabla4[[#This Row],[env 15 kg]]</f>
        <v>1095</v>
      </c>
    </row>
    <row r="886" spans="1:9" x14ac:dyDescent="0.25">
      <c r="A886">
        <v>2024</v>
      </c>
      <c r="B886" t="s">
        <v>26</v>
      </c>
      <c r="C886" t="s">
        <v>7</v>
      </c>
      <c r="D886" t="s">
        <v>6</v>
      </c>
      <c r="E886">
        <v>906</v>
      </c>
      <c r="F886">
        <v>12</v>
      </c>
      <c r="H886">
        <v>60</v>
      </c>
      <c r="I886">
        <f>+Tabla4[[#This Row],[env 10 kg]]+Tabla4[[#This Row],[env 15 kg]]+Tabla4[[#This Row],[env 45 kg]]</f>
        <v>978</v>
      </c>
    </row>
    <row r="887" spans="1:9" x14ac:dyDescent="0.25">
      <c r="A887">
        <v>2024</v>
      </c>
      <c r="B887" t="s">
        <v>26</v>
      </c>
      <c r="C887" t="s">
        <v>7</v>
      </c>
      <c r="D887" t="s">
        <v>5</v>
      </c>
      <c r="E887">
        <v>969</v>
      </c>
      <c r="F887">
        <v>84</v>
      </c>
      <c r="H887">
        <v>18</v>
      </c>
      <c r="I887">
        <f>+Tabla4[[#This Row],[env 10 kg]]+Tabla4[[#This Row],[env 15 kg]]+Tabla4[[#This Row],[env 45 kg]]</f>
        <v>1071</v>
      </c>
    </row>
    <row r="888" spans="1:9" x14ac:dyDescent="0.25">
      <c r="A888">
        <v>2024</v>
      </c>
      <c r="B888" t="s">
        <v>26</v>
      </c>
      <c r="C888" t="s">
        <v>7</v>
      </c>
      <c r="D888" t="s">
        <v>1</v>
      </c>
      <c r="E888">
        <v>1164</v>
      </c>
      <c r="H888">
        <v>2</v>
      </c>
      <c r="I888">
        <f>+Tabla4[[#This Row],[env 10 kg]]+Tabla4[[#This Row],[env 45 kg]]</f>
        <v>1166</v>
      </c>
    </row>
    <row r="889" spans="1:9" x14ac:dyDescent="0.25">
      <c r="A889">
        <v>2024</v>
      </c>
      <c r="B889" t="s">
        <v>26</v>
      </c>
      <c r="C889" t="s">
        <v>6</v>
      </c>
      <c r="D889" t="s">
        <v>7</v>
      </c>
      <c r="E889">
        <v>906</v>
      </c>
      <c r="F889">
        <v>12</v>
      </c>
      <c r="H889">
        <v>60</v>
      </c>
      <c r="I889">
        <f>+Tabla4[[#This Row],[env 10 kg]]+Tabla4[[#This Row],[env 15 kg]]+Tabla4[[#This Row],[env 45 kg]]</f>
        <v>978</v>
      </c>
    </row>
    <row r="890" spans="1:9" x14ac:dyDescent="0.25">
      <c r="A890">
        <v>2024</v>
      </c>
      <c r="B890" t="s">
        <v>26</v>
      </c>
      <c r="C890" t="s">
        <v>6</v>
      </c>
      <c r="D890" t="s">
        <v>5</v>
      </c>
      <c r="E890">
        <v>1071</v>
      </c>
      <c r="F890">
        <v>24</v>
      </c>
      <c r="H890">
        <v>18</v>
      </c>
      <c r="I890">
        <f>+Tabla4[[#This Row],[env 10 kg]]+Tabla4[[#This Row],[env 15 kg]]+Tabla4[[#This Row],[env 45 kg]]</f>
        <v>1113</v>
      </c>
    </row>
    <row r="891" spans="1:9" x14ac:dyDescent="0.25">
      <c r="A891">
        <v>2024</v>
      </c>
      <c r="B891" t="s">
        <v>26</v>
      </c>
      <c r="C891" t="s">
        <v>6</v>
      </c>
      <c r="D891" t="s">
        <v>3</v>
      </c>
      <c r="E891">
        <v>858</v>
      </c>
      <c r="F891">
        <v>240</v>
      </c>
      <c r="I891">
        <f>+Tabla4[[#This Row],[env 10 kg]]+Tabla4[[#This Row],[env 15 kg]]</f>
        <v>1098</v>
      </c>
    </row>
    <row r="892" spans="1:9" x14ac:dyDescent="0.25">
      <c r="A892">
        <v>2024</v>
      </c>
      <c r="B892" t="s">
        <v>26</v>
      </c>
      <c r="C892" t="s">
        <v>6</v>
      </c>
      <c r="D892" t="s">
        <v>2</v>
      </c>
      <c r="E892">
        <v>906</v>
      </c>
      <c r="F892">
        <v>30</v>
      </c>
      <c r="H892">
        <v>42</v>
      </c>
      <c r="I892">
        <f>+Tabla4[[#This Row],[env 10 kg]]+Tabla4[[#This Row],[env 15 kg]]+Tabla4[[#This Row],[env 45 kg]]</f>
        <v>978</v>
      </c>
    </row>
    <row r="893" spans="1:9" x14ac:dyDescent="0.25">
      <c r="A893">
        <v>2024</v>
      </c>
      <c r="B893" t="s">
        <v>26</v>
      </c>
      <c r="C893" t="s">
        <v>6</v>
      </c>
      <c r="D893" t="s">
        <v>1</v>
      </c>
      <c r="E893">
        <v>735</v>
      </c>
      <c r="F893">
        <v>186</v>
      </c>
      <c r="H893">
        <v>42</v>
      </c>
      <c r="I893">
        <f>+Tabla4[[#This Row],[env 10 kg]]+Tabla4[[#This Row],[env 15 kg]]+Tabla4[[#This Row],[env 45 kg]]</f>
        <v>963</v>
      </c>
    </row>
    <row r="894" spans="1:9" x14ac:dyDescent="0.25">
      <c r="A894">
        <v>2024</v>
      </c>
      <c r="B894" t="s">
        <v>26</v>
      </c>
      <c r="C894" t="s">
        <v>5</v>
      </c>
      <c r="D894" t="s">
        <v>7</v>
      </c>
      <c r="E894">
        <v>969</v>
      </c>
      <c r="F894">
        <v>84</v>
      </c>
      <c r="H894">
        <v>18</v>
      </c>
      <c r="I894">
        <f>+Tabla4[[#This Row],[env 10 kg]]+Tabla4[[#This Row],[env 15 kg]]+Tabla4[[#This Row],[env 45 kg]]</f>
        <v>1071</v>
      </c>
    </row>
    <row r="895" spans="1:9" x14ac:dyDescent="0.25">
      <c r="A895">
        <v>2024</v>
      </c>
      <c r="B895" t="s">
        <v>26</v>
      </c>
      <c r="C895" t="s">
        <v>5</v>
      </c>
      <c r="D895" t="s">
        <v>2</v>
      </c>
      <c r="E895">
        <v>1071</v>
      </c>
      <c r="F895">
        <v>24</v>
      </c>
      <c r="H895">
        <v>18</v>
      </c>
      <c r="I895">
        <v>1113</v>
      </c>
    </row>
    <row r="896" spans="1:9" ht="18" customHeight="1" x14ac:dyDescent="0.25">
      <c r="A896">
        <v>2024</v>
      </c>
      <c r="B896" t="s">
        <v>26</v>
      </c>
      <c r="C896" t="s">
        <v>3</v>
      </c>
      <c r="D896" t="s">
        <v>6</v>
      </c>
      <c r="E896">
        <v>858</v>
      </c>
      <c r="F896">
        <v>240</v>
      </c>
      <c r="I896">
        <f>+Tabla4[[#This Row],[env 10 kg]]+Tabla4[[#This Row],[env 15 kg]]</f>
        <v>1098</v>
      </c>
    </row>
    <row r="897" spans="1:9" x14ac:dyDescent="0.25">
      <c r="A897">
        <v>2024</v>
      </c>
      <c r="B897" t="s">
        <v>26</v>
      </c>
      <c r="C897" t="s">
        <v>2</v>
      </c>
      <c r="D897" t="s">
        <v>6</v>
      </c>
      <c r="E897">
        <v>906</v>
      </c>
      <c r="F897">
        <v>30</v>
      </c>
      <c r="H897">
        <v>42</v>
      </c>
      <c r="I897">
        <f>+Tabla4[[#This Row],[env 10 kg]]+Tabla4[[#This Row],[env 15 kg]]+Tabla4[[#This Row],[env 45 kg]]</f>
        <v>978</v>
      </c>
    </row>
    <row r="898" spans="1:9" x14ac:dyDescent="0.25">
      <c r="A898">
        <v>2024</v>
      </c>
      <c r="B898" t="s">
        <v>26</v>
      </c>
      <c r="C898" t="s">
        <v>1</v>
      </c>
      <c r="D898" t="s">
        <v>7</v>
      </c>
      <c r="E898">
        <v>1164</v>
      </c>
      <c r="H898">
        <v>2</v>
      </c>
      <c r="I898">
        <f>+Tabla4[[#This Row],[env 10 kg]]+Tabla4[[#This Row],[env 45 kg]]</f>
        <v>1166</v>
      </c>
    </row>
    <row r="899" spans="1:9" x14ac:dyDescent="0.25">
      <c r="A899">
        <v>2024</v>
      </c>
      <c r="B899" t="s">
        <v>26</v>
      </c>
      <c r="C899" t="s">
        <v>1</v>
      </c>
      <c r="D899" t="s">
        <v>6</v>
      </c>
      <c r="E899">
        <v>735</v>
      </c>
      <c r="F899">
        <v>186</v>
      </c>
      <c r="H899">
        <v>42</v>
      </c>
      <c r="I899">
        <v>963</v>
      </c>
    </row>
    <row r="900" spans="1:9" x14ac:dyDescent="0.25">
      <c r="A900">
        <v>2025</v>
      </c>
      <c r="B900" t="s">
        <v>15</v>
      </c>
      <c r="C900" t="s">
        <v>7</v>
      </c>
      <c r="D900" t="s">
        <v>6</v>
      </c>
      <c r="E900">
        <v>3131</v>
      </c>
      <c r="F900">
        <v>468</v>
      </c>
      <c r="H900">
        <v>190</v>
      </c>
      <c r="I900">
        <v>3789</v>
      </c>
    </row>
    <row r="901" spans="1:9" x14ac:dyDescent="0.25">
      <c r="A901">
        <v>2025</v>
      </c>
      <c r="B901" t="s">
        <v>15</v>
      </c>
      <c r="C901" t="s">
        <v>6</v>
      </c>
      <c r="D901" t="s">
        <v>7</v>
      </c>
      <c r="E901">
        <v>1256</v>
      </c>
      <c r="F901">
        <v>402</v>
      </c>
      <c r="H901">
        <v>102</v>
      </c>
      <c r="I901">
        <v>1760</v>
      </c>
    </row>
    <row r="902" spans="1:9" x14ac:dyDescent="0.25">
      <c r="A902">
        <v>2025</v>
      </c>
      <c r="B902" t="s">
        <v>15</v>
      </c>
      <c r="C902" t="s">
        <v>6</v>
      </c>
      <c r="D902" t="s">
        <v>5</v>
      </c>
      <c r="E902">
        <v>730</v>
      </c>
      <c r="F902">
        <v>198</v>
      </c>
      <c r="H902">
        <v>30</v>
      </c>
      <c r="I902">
        <v>958</v>
      </c>
    </row>
    <row r="903" spans="1:9" x14ac:dyDescent="0.25">
      <c r="A903">
        <v>2025</v>
      </c>
      <c r="B903" t="s">
        <v>15</v>
      </c>
      <c r="C903" t="s">
        <v>6</v>
      </c>
      <c r="D903" t="s">
        <v>3</v>
      </c>
      <c r="E903">
        <v>1974</v>
      </c>
      <c r="F903">
        <v>102</v>
      </c>
      <c r="H903">
        <v>60</v>
      </c>
      <c r="I903">
        <v>2136</v>
      </c>
    </row>
    <row r="904" spans="1:9" x14ac:dyDescent="0.25">
      <c r="A904">
        <v>2025</v>
      </c>
      <c r="B904" t="s">
        <v>15</v>
      </c>
      <c r="C904" t="s">
        <v>6</v>
      </c>
      <c r="D904" t="s">
        <v>2</v>
      </c>
      <c r="E904">
        <v>981</v>
      </c>
      <c r="F904">
        <v>6</v>
      </c>
      <c r="H904">
        <v>48</v>
      </c>
      <c r="I904">
        <v>1035</v>
      </c>
    </row>
    <row r="905" spans="1:9" x14ac:dyDescent="0.25">
      <c r="A905">
        <v>2025</v>
      </c>
      <c r="B905" t="s">
        <v>15</v>
      </c>
      <c r="C905" t="s">
        <v>6</v>
      </c>
      <c r="D905" t="s">
        <v>1</v>
      </c>
      <c r="E905">
        <v>1050</v>
      </c>
      <c r="H905">
        <v>28</v>
      </c>
      <c r="I905">
        <v>1078</v>
      </c>
    </row>
    <row r="906" spans="1:9" x14ac:dyDescent="0.25">
      <c r="A906">
        <v>2025</v>
      </c>
      <c r="B906" t="s">
        <v>15</v>
      </c>
      <c r="C906" t="s">
        <v>5</v>
      </c>
      <c r="D906" t="s">
        <v>6</v>
      </c>
      <c r="E906">
        <v>730</v>
      </c>
      <c r="F906">
        <v>198</v>
      </c>
      <c r="H906">
        <v>30</v>
      </c>
      <c r="I906">
        <v>958</v>
      </c>
    </row>
    <row r="907" spans="1:9" x14ac:dyDescent="0.25">
      <c r="A907">
        <v>2025</v>
      </c>
      <c r="B907" t="s">
        <v>15</v>
      </c>
      <c r="C907" t="s">
        <v>3</v>
      </c>
      <c r="D907" t="s">
        <v>6</v>
      </c>
      <c r="E907">
        <v>774</v>
      </c>
      <c r="F907">
        <v>102</v>
      </c>
      <c r="H907">
        <v>60</v>
      </c>
      <c r="I907">
        <v>936</v>
      </c>
    </row>
    <row r="908" spans="1:9" x14ac:dyDescent="0.25">
      <c r="A908">
        <v>2025</v>
      </c>
      <c r="B908" t="s">
        <v>15</v>
      </c>
      <c r="C908" t="s">
        <v>3</v>
      </c>
      <c r="D908" t="s">
        <v>2</v>
      </c>
      <c r="E908">
        <v>1200</v>
      </c>
      <c r="I908">
        <v>1200</v>
      </c>
    </row>
    <row r="909" spans="1:9" x14ac:dyDescent="0.25">
      <c r="A909">
        <v>2025</v>
      </c>
      <c r="B909" t="s">
        <v>15</v>
      </c>
      <c r="C909" t="s">
        <v>3</v>
      </c>
      <c r="D909" t="s">
        <v>1</v>
      </c>
      <c r="E909">
        <v>906</v>
      </c>
      <c r="F909">
        <v>120</v>
      </c>
      <c r="H909">
        <v>18</v>
      </c>
      <c r="I909">
        <v>1044</v>
      </c>
    </row>
    <row r="910" spans="1:9" x14ac:dyDescent="0.25">
      <c r="A910">
        <v>2025</v>
      </c>
      <c r="B910" t="s">
        <v>15</v>
      </c>
      <c r="C910" t="s">
        <v>2</v>
      </c>
      <c r="D910" t="s">
        <v>6</v>
      </c>
      <c r="E910">
        <v>2181</v>
      </c>
      <c r="F910">
        <v>6</v>
      </c>
      <c r="H910">
        <v>48</v>
      </c>
      <c r="I910">
        <v>2235</v>
      </c>
    </row>
    <row r="911" spans="1:9" x14ac:dyDescent="0.25">
      <c r="A911">
        <v>2025</v>
      </c>
      <c r="B911" t="s">
        <v>15</v>
      </c>
      <c r="C911" t="s">
        <v>2</v>
      </c>
      <c r="D911" t="s">
        <v>3</v>
      </c>
      <c r="E911">
        <v>906</v>
      </c>
      <c r="F911">
        <v>120</v>
      </c>
      <c r="H911">
        <v>18</v>
      </c>
      <c r="I911">
        <v>1044</v>
      </c>
    </row>
    <row r="912" spans="1:9" x14ac:dyDescent="0.25">
      <c r="A912">
        <v>2025</v>
      </c>
      <c r="B912" t="s">
        <v>15</v>
      </c>
      <c r="C912" t="s">
        <v>1</v>
      </c>
      <c r="D912" t="s">
        <v>7</v>
      </c>
      <c r="E912">
        <v>1050</v>
      </c>
      <c r="H912">
        <v>28</v>
      </c>
      <c r="I912">
        <v>1078</v>
      </c>
    </row>
    <row r="913" spans="1:9" x14ac:dyDescent="0.25">
      <c r="A913">
        <v>2025</v>
      </c>
      <c r="B913" t="s">
        <v>15</v>
      </c>
      <c r="C913" t="s">
        <v>1</v>
      </c>
      <c r="D913" t="s">
        <v>2</v>
      </c>
      <c r="E913">
        <v>906</v>
      </c>
      <c r="F913">
        <v>120</v>
      </c>
      <c r="H913">
        <v>18</v>
      </c>
      <c r="I913">
        <v>1044</v>
      </c>
    </row>
    <row r="914" spans="1:9" x14ac:dyDescent="0.25">
      <c r="A914">
        <v>2025</v>
      </c>
      <c r="B914" t="s">
        <v>16</v>
      </c>
      <c r="C914" t="s">
        <v>7</v>
      </c>
      <c r="D914" t="s">
        <v>5</v>
      </c>
      <c r="E914">
        <v>2049</v>
      </c>
      <c r="F914">
        <v>20</v>
      </c>
      <c r="H914">
        <v>60</v>
      </c>
      <c r="I914">
        <v>2129</v>
      </c>
    </row>
    <row r="915" spans="1:9" x14ac:dyDescent="0.25">
      <c r="A915">
        <v>2025</v>
      </c>
      <c r="B915" t="s">
        <v>16</v>
      </c>
      <c r="C915" t="s">
        <v>7</v>
      </c>
      <c r="D915" t="s">
        <v>1</v>
      </c>
      <c r="E915">
        <v>1194</v>
      </c>
      <c r="I915">
        <v>1194</v>
      </c>
    </row>
    <row r="916" spans="1:9" x14ac:dyDescent="0.25">
      <c r="A916">
        <v>2025</v>
      </c>
      <c r="B916" t="s">
        <v>16</v>
      </c>
      <c r="C916" t="s">
        <v>6</v>
      </c>
      <c r="D916" t="s">
        <v>3</v>
      </c>
      <c r="E916">
        <v>906</v>
      </c>
      <c r="F916">
        <v>12</v>
      </c>
      <c r="H916">
        <v>60</v>
      </c>
      <c r="I916">
        <v>978</v>
      </c>
    </row>
    <row r="917" spans="1:9" x14ac:dyDescent="0.25">
      <c r="A917">
        <v>2025</v>
      </c>
      <c r="B917" t="s">
        <v>16</v>
      </c>
      <c r="C917" t="s">
        <v>6</v>
      </c>
      <c r="D917" t="s">
        <v>2</v>
      </c>
      <c r="E917">
        <v>1086</v>
      </c>
      <c r="F917">
        <v>42</v>
      </c>
      <c r="H917">
        <v>12</v>
      </c>
      <c r="I917">
        <v>1140</v>
      </c>
    </row>
    <row r="918" spans="1:9" x14ac:dyDescent="0.25">
      <c r="A918">
        <v>2025</v>
      </c>
      <c r="B918" t="s">
        <v>16</v>
      </c>
      <c r="C918" t="s">
        <v>6</v>
      </c>
      <c r="D918" t="s">
        <v>1</v>
      </c>
      <c r="E918">
        <v>825</v>
      </c>
      <c r="F918">
        <v>66</v>
      </c>
      <c r="H918">
        <v>60</v>
      </c>
      <c r="I918">
        <v>951</v>
      </c>
    </row>
    <row r="919" spans="1:9" x14ac:dyDescent="0.25">
      <c r="A919">
        <v>2025</v>
      </c>
      <c r="B919" t="s">
        <v>16</v>
      </c>
      <c r="C919" t="s">
        <v>5</v>
      </c>
      <c r="D919" t="s">
        <v>7</v>
      </c>
      <c r="E919">
        <v>2049</v>
      </c>
      <c r="F919">
        <v>20</v>
      </c>
      <c r="H919">
        <v>60</v>
      </c>
      <c r="I919">
        <v>2129</v>
      </c>
    </row>
    <row r="920" spans="1:9" x14ac:dyDescent="0.25">
      <c r="A920">
        <v>2025</v>
      </c>
      <c r="B920" t="s">
        <v>16</v>
      </c>
      <c r="C920" t="s">
        <v>4</v>
      </c>
      <c r="D920" t="s">
        <v>2</v>
      </c>
      <c r="E920">
        <v>1086</v>
      </c>
      <c r="F920">
        <v>42</v>
      </c>
      <c r="H920">
        <v>12</v>
      </c>
      <c r="I920">
        <v>1140</v>
      </c>
    </row>
    <row r="921" spans="1:9" x14ac:dyDescent="0.25">
      <c r="A921">
        <v>2025</v>
      </c>
      <c r="B921" t="s">
        <v>16</v>
      </c>
      <c r="C921" t="s">
        <v>3</v>
      </c>
      <c r="D921" t="s">
        <v>6</v>
      </c>
      <c r="E921">
        <v>906</v>
      </c>
      <c r="F921">
        <v>12</v>
      </c>
      <c r="H921">
        <v>60</v>
      </c>
      <c r="I921">
        <v>978</v>
      </c>
    </row>
    <row r="922" spans="1:9" x14ac:dyDescent="0.25">
      <c r="A922">
        <v>2025</v>
      </c>
      <c r="B922" t="s">
        <v>16</v>
      </c>
      <c r="C922" t="s">
        <v>2</v>
      </c>
      <c r="D922" t="s">
        <v>7</v>
      </c>
      <c r="E922">
        <v>1194</v>
      </c>
      <c r="I922">
        <v>1194</v>
      </c>
    </row>
    <row r="923" spans="1:9" x14ac:dyDescent="0.25">
      <c r="A923">
        <v>2025</v>
      </c>
      <c r="B923" t="s">
        <v>16</v>
      </c>
      <c r="C923" t="s">
        <v>2</v>
      </c>
      <c r="D923" t="s">
        <v>6</v>
      </c>
      <c r="E923">
        <v>1086</v>
      </c>
      <c r="F923">
        <v>42</v>
      </c>
      <c r="H923">
        <v>12</v>
      </c>
      <c r="I923">
        <v>1140</v>
      </c>
    </row>
    <row r="924" spans="1:9" x14ac:dyDescent="0.25">
      <c r="A924">
        <v>2025</v>
      </c>
      <c r="B924" t="s">
        <v>16</v>
      </c>
      <c r="C924" t="s">
        <v>2</v>
      </c>
      <c r="D924" t="s">
        <v>4</v>
      </c>
      <c r="E924">
        <v>1086</v>
      </c>
      <c r="F924">
        <v>42</v>
      </c>
      <c r="H924">
        <v>12</v>
      </c>
      <c r="I924">
        <v>1140</v>
      </c>
    </row>
    <row r="925" spans="1:9" x14ac:dyDescent="0.25">
      <c r="A925">
        <v>2025</v>
      </c>
      <c r="B925" t="s">
        <v>16</v>
      </c>
      <c r="C925" t="s">
        <v>1</v>
      </c>
      <c r="D925" t="s">
        <v>7</v>
      </c>
      <c r="E925">
        <v>825</v>
      </c>
      <c r="F925">
        <v>66</v>
      </c>
      <c r="H925">
        <v>60</v>
      </c>
      <c r="I925">
        <v>951</v>
      </c>
    </row>
    <row r="926" spans="1:9" x14ac:dyDescent="0.25">
      <c r="A926">
        <v>2025</v>
      </c>
      <c r="B926" t="s">
        <v>16</v>
      </c>
      <c r="C926" t="s">
        <v>1</v>
      </c>
      <c r="D926" t="s">
        <v>2</v>
      </c>
      <c r="E926">
        <v>1194</v>
      </c>
      <c r="I926">
        <v>1194</v>
      </c>
    </row>
    <row r="927" spans="1:9" x14ac:dyDescent="0.25">
      <c r="E927">
        <f>SUBTOTAL(109,Tabla4[env 10 kg])</f>
        <v>253933</v>
      </c>
      <c r="F927">
        <f>SUBTOTAL(109,Tabla4[env 15 kg])</f>
        <v>16602</v>
      </c>
      <c r="G927">
        <f>SUBTOTAL(109,Tabla4[env 30 kg])</f>
        <v>168</v>
      </c>
      <c r="H927">
        <f>SUBTOTAL(109,Tabla4[env 45 kg])</f>
        <v>8510</v>
      </c>
      <c r="I927">
        <f>SUBTOTAL(109,Tabla4[total])</f>
        <v>277216</v>
      </c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82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COMPARA 2024_25</vt:lpstr>
      <vt:lpstr>base</vt:lpstr>
      <vt:lpstr>base!Área_de_impresión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Claudia</cp:lastModifiedBy>
  <cp:lastPrinted>2023-01-04T14:49:22Z</cp:lastPrinted>
  <dcterms:created xsi:type="dcterms:W3CDTF">2022-08-05T13:08:27Z</dcterms:created>
  <dcterms:modified xsi:type="dcterms:W3CDTF">2025-03-06T17:27:44Z</dcterms:modified>
</cp:coreProperties>
</file>